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https://bbins365.sharepoint.com/sites/pru-tx/peat/Contract Years/2025-2026/Applications &amp; Forms/"/>
    </mc:Choice>
  </mc:AlternateContent>
  <xr:revisionPtr revIDLastSave="3011" documentId="8_{41F0C292-1A85-413E-9263-68C50BB5C81C}" xr6:coauthVersionLast="47" xr6:coauthVersionMax="47" xr10:uidLastSave="{259FC8AA-D7A5-4D0B-ADD1-56D8C85D5BA0}"/>
  <bookViews>
    <workbookView xWindow="-120" yWindow="-120" windowWidth="29040" windowHeight="15990" tabRatio="922" firstSheet="1" activeTab="1" xr2:uid="{00000000-000D-0000-FFFF-FFFF00000000}"/>
  </bookViews>
  <sheets>
    <sheet name="LEL Old" sheetId="38" state="hidden" r:id="rId1"/>
    <sheet name="Intro" sheetId="33" r:id="rId2"/>
    <sheet name="Gen" sheetId="1" r:id="rId3"/>
    <sheet name="LEL" sheetId="30" r:id="rId4"/>
    <sheet name="Arm-Ed" sheetId="37" r:id="rId5"/>
    <sheet name="Arm-Ed Old" sheetId="27" state="hidden" r:id="rId6"/>
    <sheet name="Auto SOV" sheetId="34" r:id="rId7"/>
    <sheet name="Prop SOV" sheetId="35" r:id="rId8"/>
    <sheet name="Data Validation" sheetId="31" state="hidden" r:id="rId9"/>
  </sheets>
  <externalReferences>
    <externalReference r:id="rId10"/>
    <externalReference r:id="rId11"/>
    <externalReference r:id="rId12"/>
    <externalReference r:id="rId13"/>
  </externalReferences>
  <definedNames>
    <definedName name="Buildings">'[1]Property Statement of Values'!$M$4:$M$77</definedName>
    <definedName name="CombinedClaimData2022">'[2]Pivot Losses'!$A$4:$G$535</definedName>
    <definedName name="Construction" localSheetId="4">#REF!</definedName>
    <definedName name="Construction" localSheetId="1">#REF!</definedName>
    <definedName name="Construction" localSheetId="7">#REF!</definedName>
    <definedName name="Construction">#REF!</definedName>
    <definedName name="Construction_Type" localSheetId="4">#REF!</definedName>
    <definedName name="Construction_Type" localSheetId="1">#REF!</definedName>
    <definedName name="Construction_Type">#REF!</definedName>
    <definedName name="Contents">'[1]Property Statement of Values'!$N$4:$N$77</definedName>
    <definedName name="MemberContributions">'[2]Member Contributions'!$A$2:$L$99</definedName>
    <definedName name="MemberLimits">'[2]Member Limits and Deductibles'!$A$3:$O$99</definedName>
    <definedName name="_xlnm.Print_Area" localSheetId="2">Gen!$A$1:$M$125</definedName>
    <definedName name="sdf" localSheetId="4">#REF!</definedName>
    <definedName name="sdf" localSheetId="1">#REF!</definedName>
    <definedName name="sdf" localSheetId="7">#REF!</definedName>
    <definedName name="sdf">#REF!</definedName>
    <definedName name="ValidInfo">'[3].'!$A$1:$A$2</definedName>
    <definedName name="Values">'[1]Property Statement of Values'!$L$4:$L$77</definedName>
    <definedName name="wew">'[4]Pivot Losses'!$A$4:$G$535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35" l="1"/>
  <c r="G106" i="1" l="1"/>
  <c r="J82" i="38" l="1"/>
  <c r="J74" i="38"/>
  <c r="J73" i="38"/>
  <c r="I35" i="38"/>
  <c r="J22" i="38"/>
  <c r="G110" i="1"/>
  <c r="M1" i="37"/>
  <c r="G107" i="1"/>
  <c r="J87" i="1"/>
  <c r="Q1" i="35"/>
  <c r="H1" i="34" l="1"/>
  <c r="E3" i="27"/>
  <c r="J1" i="1"/>
  <c r="I1" i="30" l="1"/>
  <c r="I1" i="38"/>
  <c r="C1" i="33"/>
  <c r="O12" i="35"/>
  <c r="O13" i="35"/>
  <c r="O14" i="35"/>
  <c r="O15" i="35"/>
  <c r="O16" i="35"/>
  <c r="O17" i="35"/>
  <c r="F10" i="34" l="1"/>
  <c r="O208" i="35"/>
  <c r="O207" i="35"/>
  <c r="O206" i="35"/>
  <c r="O205" i="35"/>
  <c r="O204" i="35"/>
  <c r="O203" i="35"/>
  <c r="O202" i="35"/>
  <c r="O201" i="35"/>
  <c r="O200" i="35"/>
  <c r="O199" i="35"/>
  <c r="O198" i="35"/>
  <c r="O197" i="35"/>
  <c r="O196" i="35"/>
  <c r="O195" i="35"/>
  <c r="O194" i="35"/>
  <c r="O193" i="35"/>
  <c r="O192" i="35"/>
  <c r="O191" i="35"/>
  <c r="O190" i="35"/>
  <c r="O189" i="35"/>
  <c r="O188" i="35"/>
  <c r="O187" i="35"/>
  <c r="O186" i="35"/>
  <c r="O185" i="35"/>
  <c r="O184" i="35"/>
  <c r="O183" i="35"/>
  <c r="O182" i="35"/>
  <c r="O181" i="35"/>
  <c r="O180" i="35"/>
  <c r="O179" i="35"/>
  <c r="O178" i="35"/>
  <c r="O177" i="35"/>
  <c r="O176" i="35"/>
  <c r="O175" i="35"/>
  <c r="O174" i="35"/>
  <c r="O173" i="35"/>
  <c r="O172" i="35"/>
  <c r="O171" i="35"/>
  <c r="O170" i="35"/>
  <c r="O169" i="35"/>
  <c r="O168" i="35"/>
  <c r="O167" i="35"/>
  <c r="O166" i="35"/>
  <c r="O165" i="35"/>
  <c r="O164" i="35"/>
  <c r="O163" i="35"/>
  <c r="O162" i="35"/>
  <c r="O161" i="35"/>
  <c r="O160" i="35"/>
  <c r="O159" i="35"/>
  <c r="O158" i="35"/>
  <c r="O157" i="35"/>
  <c r="O156" i="35"/>
  <c r="O155" i="35"/>
  <c r="O154" i="35"/>
  <c r="O153" i="35"/>
  <c r="O152" i="35"/>
  <c r="O151" i="35"/>
  <c r="O150" i="35"/>
  <c r="O149" i="35"/>
  <c r="O148" i="35"/>
  <c r="O147" i="35"/>
  <c r="O146" i="35"/>
  <c r="O145" i="35"/>
  <c r="O144" i="35"/>
  <c r="O143" i="35"/>
  <c r="O142" i="35"/>
  <c r="O141" i="35"/>
  <c r="O140" i="35"/>
  <c r="O139" i="35"/>
  <c r="O138" i="35"/>
  <c r="O137" i="35"/>
  <c r="O136" i="35"/>
  <c r="O135" i="35"/>
  <c r="O134" i="35"/>
  <c r="O133" i="35"/>
  <c r="O132" i="35"/>
  <c r="O131" i="35"/>
  <c r="O130" i="35"/>
  <c r="O129" i="35"/>
  <c r="O128" i="35"/>
  <c r="O127" i="35"/>
  <c r="O126" i="35"/>
  <c r="O125" i="35"/>
  <c r="O124" i="35"/>
  <c r="O123" i="35"/>
  <c r="O122" i="35"/>
  <c r="O121" i="35"/>
  <c r="O120" i="35"/>
  <c r="O119" i="35"/>
  <c r="O118" i="35"/>
  <c r="O117" i="35"/>
  <c r="O116" i="35"/>
  <c r="O115" i="35"/>
  <c r="O114" i="35"/>
  <c r="O113" i="35"/>
  <c r="O112" i="35"/>
  <c r="O111" i="35"/>
  <c r="O110" i="35"/>
  <c r="O109" i="35"/>
  <c r="O108" i="35"/>
  <c r="O107" i="35"/>
  <c r="O106" i="35"/>
  <c r="O105" i="35"/>
  <c r="O104" i="35"/>
  <c r="O103" i="35"/>
  <c r="O102" i="35"/>
  <c r="O101" i="35"/>
  <c r="O100" i="35"/>
  <c r="O99" i="35"/>
  <c r="O98" i="35"/>
  <c r="O97" i="35"/>
  <c r="O96" i="35"/>
  <c r="O95" i="35"/>
  <c r="O94" i="35"/>
  <c r="O93" i="35"/>
  <c r="O92" i="35"/>
  <c r="O91" i="35"/>
  <c r="O90" i="35"/>
  <c r="O89" i="35"/>
  <c r="O88" i="35"/>
  <c r="O87" i="35"/>
  <c r="O86" i="35"/>
  <c r="O85" i="35"/>
  <c r="O84" i="35"/>
  <c r="O83" i="35"/>
  <c r="O82" i="35"/>
  <c r="O81" i="35"/>
  <c r="O80" i="35"/>
  <c r="O79" i="35"/>
  <c r="O78" i="35"/>
  <c r="O77" i="35"/>
  <c r="O76" i="35"/>
  <c r="O75" i="35"/>
  <c r="O74" i="35"/>
  <c r="O73" i="35"/>
  <c r="O72" i="35"/>
  <c r="O71" i="35"/>
  <c r="O70" i="35"/>
  <c r="O69" i="35"/>
  <c r="O68" i="35"/>
  <c r="O67" i="35"/>
  <c r="O66" i="35"/>
  <c r="O65" i="35"/>
  <c r="O64" i="35"/>
  <c r="O63" i="35"/>
  <c r="O62" i="35"/>
  <c r="O61" i="35"/>
  <c r="O60" i="35"/>
  <c r="O59" i="35"/>
  <c r="O58" i="35"/>
  <c r="O57" i="35"/>
  <c r="O56" i="35"/>
  <c r="O55" i="35"/>
  <c r="O54" i="35"/>
  <c r="O53" i="35"/>
  <c r="O52" i="35"/>
  <c r="O51" i="35"/>
  <c r="O50" i="35"/>
  <c r="O49" i="35"/>
  <c r="O48" i="35"/>
  <c r="O47" i="35"/>
  <c r="O46" i="35"/>
  <c r="O45" i="35"/>
  <c r="O44" i="35"/>
  <c r="O43" i="35"/>
  <c r="O42" i="35"/>
  <c r="O41" i="35"/>
  <c r="O40" i="35"/>
  <c r="O39" i="35"/>
  <c r="O38" i="35"/>
  <c r="O37" i="35"/>
  <c r="O36" i="35"/>
  <c r="O35" i="35"/>
  <c r="O34" i="35"/>
  <c r="O33" i="35"/>
  <c r="O32" i="35"/>
  <c r="O31" i="35"/>
  <c r="O30" i="35"/>
  <c r="O29" i="35"/>
  <c r="O28" i="35"/>
  <c r="O27" i="35"/>
  <c r="O26" i="35"/>
  <c r="O25" i="35"/>
  <c r="O24" i="35"/>
  <c r="O23" i="35"/>
  <c r="O22" i="35"/>
  <c r="O21" i="35"/>
  <c r="O20" i="35"/>
  <c r="O19" i="35"/>
  <c r="O18" i="35"/>
  <c r="O11" i="35"/>
  <c r="O10" i="35"/>
  <c r="O9" i="35"/>
  <c r="O8" i="35"/>
  <c r="N5" i="35"/>
  <c r="G117" i="1" s="1"/>
  <c r="M5" i="35"/>
  <c r="G116" i="1" l="1"/>
  <c r="G118" i="1" s="1"/>
  <c r="O5" i="35"/>
  <c r="F5" i="34"/>
  <c r="F6" i="34"/>
  <c r="F7" i="34"/>
  <c r="F8" i="34"/>
  <c r="G113" i="1" s="1"/>
  <c r="G5" i="34"/>
  <c r="G114" i="1" s="1"/>
  <c r="F9" i="34" l="1"/>
  <c r="G112" i="1" s="1"/>
  <c r="I28" i="30" l="1"/>
  <c r="G109" i="1" s="1"/>
  <c r="J42" i="1" l="1"/>
  <c r="J15" i="30" l="1"/>
  <c r="J67" i="30" l="1"/>
  <c r="J68" i="30"/>
  <c r="H52" i="27" l="1"/>
</calcChain>
</file>

<file path=xl/sharedStrings.xml><?xml version="1.0" encoding="utf-8"?>
<sst xmlns="http://schemas.openxmlformats.org/spreadsheetml/2006/main" count="670" uniqueCount="408">
  <si>
    <t>Tab Links</t>
  </si>
  <si>
    <t>Introductory Page</t>
  </si>
  <si>
    <t>4) Property &amp; Inland Marine</t>
  </si>
  <si>
    <t xml:space="preserve">7) Auto Liability &amp; Auto PD </t>
  </si>
  <si>
    <t>Proposed Effective Date</t>
  </si>
  <si>
    <t>Proposed Expiration Date</t>
  </si>
  <si>
    <t>Date Quote is Needed</t>
  </si>
  <si>
    <t>Bid Date</t>
  </si>
  <si>
    <t>General Information</t>
  </si>
  <si>
    <t>1)</t>
  </si>
  <si>
    <t>2)</t>
  </si>
  <si>
    <t>3)</t>
  </si>
  <si>
    <t>4)</t>
  </si>
  <si>
    <t>Zip</t>
  </si>
  <si>
    <t>5)</t>
  </si>
  <si>
    <t>County:</t>
  </si>
  <si>
    <t>6)</t>
  </si>
  <si>
    <t>7)</t>
  </si>
  <si>
    <t>8)</t>
  </si>
  <si>
    <t xml:space="preserve">Do you have a risk manager?  </t>
  </si>
  <si>
    <t>9)</t>
  </si>
  <si>
    <t>Agency and Agent Information</t>
  </si>
  <si>
    <t>Name of Agent</t>
  </si>
  <si>
    <t>Name of Agency</t>
  </si>
  <si>
    <t>Line of Business</t>
  </si>
  <si>
    <t>Carrier</t>
  </si>
  <si>
    <t>Limits</t>
  </si>
  <si>
    <t>Deductible</t>
  </si>
  <si>
    <t>AOP</t>
  </si>
  <si>
    <t>W/H</t>
  </si>
  <si>
    <t>Property - Inland Marine</t>
  </si>
  <si>
    <t>General Liability</t>
  </si>
  <si>
    <t>Auto Liability</t>
  </si>
  <si>
    <t>Auto Physical Damage</t>
  </si>
  <si>
    <t>Crime</t>
  </si>
  <si>
    <t>Law Enforcement</t>
  </si>
  <si>
    <t>Requested?</t>
  </si>
  <si>
    <t>Occurrence Limit</t>
  </si>
  <si>
    <t>Aggregate Limit</t>
  </si>
  <si>
    <t>Per Property Schedule</t>
  </si>
  <si>
    <t>N/A</t>
  </si>
  <si>
    <t>100/300/100</t>
  </si>
  <si>
    <t>Per Auto Schedule</t>
  </si>
  <si>
    <t>See Crime Section</t>
  </si>
  <si>
    <t>Excess Casualty Liability</t>
  </si>
  <si>
    <t>Submission Requirements</t>
  </si>
  <si>
    <t>The signing of this application does not bind the undersigned to purchase the insurance, nor does review of the application bind the insurance company to issue a policy.  The applicant does hereby agree that this policy, if issued, is issued in reliance upon the truth of this application, including all requested attachments, which will be incorporated into and made a part of this coverage document.</t>
  </si>
  <si>
    <t>WARNING:  Any person who knowingly and with intent to defraud the pool or other person files an application for coverage or statement of claim containing materially false information, or conceals for the purpose of misleading, information concerning any fact material thereto, commits a fraudulent act, which is a crime.</t>
  </si>
  <si>
    <t>Title</t>
  </si>
  <si>
    <t>Date</t>
  </si>
  <si>
    <t>Excess</t>
  </si>
  <si>
    <t>Total</t>
  </si>
  <si>
    <t>Building Location</t>
  </si>
  <si>
    <t>Building Number</t>
  </si>
  <si>
    <t xml:space="preserve">Occupancy </t>
  </si>
  <si>
    <t>Address</t>
  </si>
  <si>
    <t>City</t>
  </si>
  <si>
    <t>State</t>
  </si>
  <si>
    <t>Construction Type</t>
  </si>
  <si>
    <t>Year Built</t>
  </si>
  <si>
    <t>Year Upgrade</t>
  </si>
  <si>
    <t>Area Sq Ft</t>
  </si>
  <si>
    <t>Stories</t>
  </si>
  <si>
    <t>Total Value</t>
  </si>
  <si>
    <t>Medical Expense Limit - any one claim</t>
  </si>
  <si>
    <t xml:space="preserve">Detail Questions </t>
  </si>
  <si>
    <t>Average Daily Attendance</t>
  </si>
  <si>
    <t>Full-Time Enrollment (Community College only)</t>
  </si>
  <si>
    <t>Part-Time Enrollment (Community College only)</t>
  </si>
  <si>
    <t>Are Inflatable Structures used? (Bounce House, Waterslide, Etc.)</t>
  </si>
  <si>
    <t>10)</t>
  </si>
  <si>
    <t>11)</t>
  </si>
  <si>
    <t>12)</t>
  </si>
  <si>
    <t>13)</t>
  </si>
  <si>
    <t>14)</t>
  </si>
  <si>
    <t>Vehicle Type</t>
  </si>
  <si>
    <t>Authorized Signature</t>
  </si>
  <si>
    <t>Total Cost New</t>
  </si>
  <si>
    <t>Vehicle Number</t>
  </si>
  <si>
    <t>Year</t>
  </si>
  <si>
    <t>Make</t>
  </si>
  <si>
    <t>Vehicle ID</t>
  </si>
  <si>
    <t>Cost New</t>
  </si>
  <si>
    <t>Auto Liability Limits</t>
  </si>
  <si>
    <t>Auto Medical Payments Limits</t>
  </si>
  <si>
    <t xml:space="preserve">Uninsured / Underinsured Limits </t>
  </si>
  <si>
    <t>Garagekeepers Liability Limits</t>
  </si>
  <si>
    <t>Garagekeepers Liability Deductible</t>
  </si>
  <si>
    <t>Number of employees handling money</t>
  </si>
  <si>
    <t>a.</t>
  </si>
  <si>
    <t>Are any new school campuses opening in the next 24 months?</t>
  </si>
  <si>
    <t>Any school closings or school mergers expected in the next 12 months?</t>
  </si>
  <si>
    <t>Are any campus closings expected in the next 24 months?</t>
  </si>
  <si>
    <t xml:space="preserve">c.  </t>
  </si>
  <si>
    <t>Has any person alleged sexual molestations/abuse against any:</t>
  </si>
  <si>
    <t>student?</t>
  </si>
  <si>
    <t>b.</t>
  </si>
  <si>
    <t>employee?</t>
  </si>
  <si>
    <t>other?</t>
  </si>
  <si>
    <t>Do you have policies and procedures regarding sexual abuse and molestation/sexual harassment?</t>
  </si>
  <si>
    <t>Are policies reviewed by attorney or provided by the TASB loss control site?</t>
  </si>
  <si>
    <t>Do policies and procedures include an incident reporting and follow-up mechanism?</t>
  </si>
  <si>
    <t>Are records maintained documenting adherence to all applicable policies and procedures, e.g., hiring and screening, code of conduct, training, incident and follow-up procedures?</t>
  </si>
  <si>
    <t>Has a mechanism been developed to ensure that sexual abuse/harassment prevention policies and procedures are implemented and enforced throughout the organization?</t>
  </si>
  <si>
    <t>Have written procedures encompassing rules, a code of conduct and disciplinary measures been established for all staff and or volunteers which clearly define the policy and consequences of non-adherence?</t>
  </si>
  <si>
    <t>Are standard applications used for all prospective employees or volunteers?</t>
  </si>
  <si>
    <t>Please provide a copy of the procedures or the web link.</t>
  </si>
  <si>
    <t>Loss History</t>
  </si>
  <si>
    <t>Law Enforcement Liability</t>
  </si>
  <si>
    <t>Expiration date</t>
  </si>
  <si>
    <t>c.</t>
  </si>
  <si>
    <t>d.</t>
  </si>
  <si>
    <t>e.</t>
  </si>
  <si>
    <t>When was your law enforcement agency established?</t>
  </si>
  <si>
    <t>Is there any moonlighting in bars or taverns?</t>
  </si>
  <si>
    <t>Number</t>
  </si>
  <si>
    <t>Hiring and Training</t>
  </si>
  <si>
    <t xml:space="preserve">Please select the minimum educational requirements for applicants. </t>
  </si>
  <si>
    <t>High School</t>
  </si>
  <si>
    <t>GED</t>
  </si>
  <si>
    <t>Bachelor's Degree</t>
  </si>
  <si>
    <t>Written Exam</t>
  </si>
  <si>
    <t>Psychological Exam</t>
  </si>
  <si>
    <t>Professional Psychological Evaluation</t>
  </si>
  <si>
    <t>Background &amp; Employment Investigation</t>
  </si>
  <si>
    <t>Do all law enforcement officers meet your state's minimum standards for training and receive certification prior to assignment to regular street duty?</t>
  </si>
  <si>
    <t>Is all employee training, both past and present, documented and kept on file?</t>
  </si>
  <si>
    <t>Baton / PR 24 / ASP?</t>
  </si>
  <si>
    <t>Chemical Irritants?</t>
  </si>
  <si>
    <t>Stun gun / Taser?</t>
  </si>
  <si>
    <t xml:space="preserve">Carotid Control Hold?  </t>
  </si>
  <si>
    <t>How often are officers re-certified for their firearms?</t>
  </si>
  <si>
    <t>First Aid?</t>
  </si>
  <si>
    <t>CPR?</t>
  </si>
  <si>
    <t>Use of defibrillators?</t>
  </si>
  <si>
    <t>Policies and Procedures</t>
  </si>
  <si>
    <t>Do you maintain a formal Policies and Procedures Manual?</t>
  </si>
  <si>
    <t>Do all employees maintain their own copy?</t>
  </si>
  <si>
    <t>When was your manual originally assembled?</t>
  </si>
  <si>
    <t>When was your manual last updated?</t>
  </si>
  <si>
    <t>Use of deadly force?</t>
  </si>
  <si>
    <t>Use of non deadly force?</t>
  </si>
  <si>
    <t>Search and seizure?</t>
  </si>
  <si>
    <t>Intoxicated arrestees?</t>
  </si>
  <si>
    <t>Off-duty employment?</t>
  </si>
  <si>
    <t>Does any official or employee have any knowledge of any fact, circumstance or situation which might reasonably be expected to give rise to a claim? If yes, please attach a narrative summary with details.</t>
  </si>
  <si>
    <r>
      <t xml:space="preserve">Positions To Be Insured </t>
    </r>
    <r>
      <rPr>
        <b/>
        <sz val="10"/>
        <rFont val="Arial"/>
        <family val="2"/>
      </rPr>
      <t>(This section must be completed)</t>
    </r>
  </si>
  <si>
    <t>Note: Training must be done by a firm that is certified by the Texas Commission on Law Enforcement (TCOLE). You may search at this site: http://www.tcole.texas.gov/content/training-providers</t>
  </si>
  <si>
    <t>PEAT - Armed Educator Requirements</t>
  </si>
  <si>
    <t>Each armed educator must complete the School Marshall training program as outlined TX Education Code 37.0811 or the School Safety Training otherwise known as the Guardian Program TX Govt Code 411.1901. Each individual must obtain and maintain the Guardian or Marshall certification.</t>
  </si>
  <si>
    <t>Obtain a handgun certificate based on state requirements.</t>
  </si>
  <si>
    <t>Maintain training requirements and certification. A copy of each armed individuals certificate must be sent to our office every year.</t>
  </si>
  <si>
    <t>Create a Policies and Procedures manual specifically addressing the proper conduct of armed educators on school premises.</t>
  </si>
  <si>
    <t>Training must be done by a firm that is certified by the Texas Commission on Law Enforcement (TCOLE). You may search at this site: http://www.tcole.texas.gov/content/training-providers</t>
  </si>
  <si>
    <t>Fully completed, signed dated Armed Educators Endt. PEAT-LEL-200007 (01-22)</t>
  </si>
  <si>
    <t>ENDORSEMENT – ARMED EDUCATORS</t>
  </si>
  <si>
    <t>This endorsement modifies insurance provided under the following:</t>
  </si>
  <si>
    <t>Law Enforcement Liability Coverage Form</t>
  </si>
  <si>
    <t>It is understood and agreed that the terms “Law Enforcement” or “Law Enforcement Activities” as used in this policy mean only the actions described below of an employee of the Named Insured, who is specifically named in the Schedule of Approved Personnel below and is not a commissioned law enforcement officer (“Approved Personnel”). The Approved Personnel must possess a current and verifiable permit to carry a concealed weapon as stipulated by the local, state and/or other governmental regulatory body, and be approved by the Named Insured for the possession of such weapon on school premises. Law Enforcement Activities is limited to (and this coverage under this policy only applies to) the lawful and intentional discharge of the concealed weapon of an Approved Personnel in a life-threatening situation for the purpose of responding to an assault by an armed assailant in defense of students, faculty and/or authorized visitors while on properties owned and controlled by the Named Insured and for which such Approved Personnel:</t>
  </si>
  <si>
    <r>
      <t>a)</t>
    </r>
    <r>
      <rPr>
        <sz val="7"/>
        <rFont val="Times New Roman"/>
        <family val="1"/>
      </rPr>
      <t xml:space="preserve">    </t>
    </r>
    <r>
      <rPr>
        <sz val="10"/>
        <rFont val="Arial"/>
        <family val="2"/>
      </rPr>
      <t>prior to engaging in such Law Endorsement Activities; and</t>
    </r>
  </si>
  <si>
    <t>Schedule of Approved Personnel</t>
  </si>
  <si>
    <t>Name of Individual</t>
  </si>
  <si>
    <t>Date of Certification</t>
  </si>
  <si>
    <t>All other terms and conditions of this policy remain unchanged.</t>
  </si>
  <si>
    <t>*Only complete this section if:</t>
  </si>
  <si>
    <t>Positions To Be Insured</t>
  </si>
  <si>
    <t>Do you currently carry law enforcement liability coverage? If yes please specify:</t>
  </si>
  <si>
    <t>Please complete the following by accounting for each employee only once in their primary classification.</t>
  </si>
  <si>
    <r>
      <t xml:space="preserve">You have an exposure for law enforcement related activities or armed educators </t>
    </r>
    <r>
      <rPr>
        <b/>
        <sz val="16"/>
        <rFont val="Arial"/>
        <family val="2"/>
      </rPr>
      <t>AND</t>
    </r>
  </si>
  <si>
    <r>
      <rPr>
        <b/>
        <i/>
        <sz val="16"/>
        <rFont val="Arial"/>
        <family val="2"/>
      </rPr>
      <t xml:space="preserve">Armed Educators </t>
    </r>
    <r>
      <rPr>
        <b/>
        <i/>
        <sz val="11"/>
        <rFont val="Arial"/>
        <family val="2"/>
      </rPr>
      <t xml:space="preserve">- Do you allow for or authorize employees (Certified Guardians or Marshalls) that are not commissioned peace officers or duly trained school resource officers (SROs) to carry or maintain weapons on campus?
</t>
    </r>
    <r>
      <rPr>
        <b/>
        <i/>
        <sz val="14"/>
        <rFont val="Arial"/>
        <family val="2"/>
      </rPr>
      <t xml:space="preserve">If yes, you must complete section II </t>
    </r>
    <r>
      <rPr>
        <b/>
        <i/>
        <sz val="11"/>
        <rFont val="Arial"/>
        <family val="2"/>
      </rPr>
      <t>(at the bottom)</t>
    </r>
    <r>
      <rPr>
        <b/>
        <i/>
        <sz val="14"/>
        <rFont val="Arial"/>
        <family val="2"/>
      </rPr>
      <t>.</t>
    </r>
  </si>
  <si>
    <t>I. Certified Police Officers</t>
  </si>
  <si>
    <t xml:space="preserve"> (Please note that only certified Guardians or Marshalls will be considered for coverage.)</t>
  </si>
  <si>
    <t>Storage Address</t>
  </si>
  <si>
    <t>To be signed at binding</t>
  </si>
  <si>
    <t>Retroactive Date if any; NA if none</t>
  </si>
  <si>
    <t xml:space="preserve">Please send your application in Excel format. </t>
  </si>
  <si>
    <t>Is there a sexual abuse prevention program or policy in effect?</t>
  </si>
  <si>
    <t>Yellow cells indicate formulas.
Please do not type inside these cells.</t>
  </si>
  <si>
    <t xml:space="preserve"> Full/Part Time</t>
  </si>
  <si>
    <t>Gen Info</t>
  </si>
  <si>
    <t>Full Time</t>
  </si>
  <si>
    <t>Part Time</t>
  </si>
  <si>
    <t>Yes No Drop Down Box (2 cells)</t>
  </si>
  <si>
    <t>Excluded</t>
  </si>
  <si>
    <t>Cell value &lt; 1</t>
  </si>
  <si>
    <t>Type of cell</t>
  </si>
  <si>
    <t>Free Response</t>
  </si>
  <si>
    <t>Drop Down</t>
  </si>
  <si>
    <t>Cell contains a blank value</t>
  </si>
  <si>
    <t>Dependent on "No"</t>
  </si>
  <si>
    <t>Formula: =(Select independent cell)='Data Validation'!$C$19</t>
  </si>
  <si>
    <t>Important</t>
  </si>
  <si>
    <t>$100,000/$300,000/$100,000</t>
  </si>
  <si>
    <t>$30,000/$60,000/$25,000</t>
  </si>
  <si>
    <t>$100,000 CSL</t>
  </si>
  <si>
    <t>Yes No Drop Down Box (1 cell)</t>
  </si>
  <si>
    <t>CPA How often?</t>
  </si>
  <si>
    <t>more than 1 per yr</t>
  </si>
  <si>
    <t>1 per yr</t>
  </si>
  <si>
    <t>1 per 2 yrs</t>
  </si>
  <si>
    <t>Less than 1 per 2 yrs</t>
  </si>
  <si>
    <t>NA</t>
  </si>
  <si>
    <t>Physical address</t>
  </si>
  <si>
    <t>County</t>
  </si>
  <si>
    <t>Contact Person</t>
  </si>
  <si>
    <t>Name of Risk Manager</t>
  </si>
  <si>
    <t>Phone</t>
  </si>
  <si>
    <t>Email Address</t>
  </si>
  <si>
    <t>Fax</t>
  </si>
  <si>
    <t>Standard</t>
  </si>
  <si>
    <t>Optional</t>
  </si>
  <si>
    <t>#C9E7A7</t>
  </si>
  <si>
    <t>Green</t>
  </si>
  <si>
    <t>Do you authorize off-duty employment? If so, who authorizes?</t>
  </si>
  <si>
    <t>Do you want coverage for moonlighting? If yes, please attach a list of all authorized employers.</t>
  </si>
  <si>
    <t>Are you party to any Mutual Aid Agreements? If yes, with whom?</t>
  </si>
  <si>
    <t>Has any claim been made against the entity, or any person in their capacity as an official or employee of the entity, in the last 5 years? If yes, please attach a narrative summary with details and status.</t>
  </si>
  <si>
    <r>
      <t xml:space="preserve">At what facility did the training take place?
</t>
    </r>
    <r>
      <rPr>
        <b/>
        <sz val="10"/>
        <rFont val="Arial"/>
        <family val="2"/>
      </rPr>
      <t>Please provide a copy of all certificates.</t>
    </r>
  </si>
  <si>
    <t>Do Guardians/Marshalls keep their weapons on their person while acting in their official capacity for the named member?  If no, please explain where and how weapons are secured.</t>
  </si>
  <si>
    <r>
      <t xml:space="preserve">Do you have a Policies and Procedures manual specifically addressing the proper conduct of armed educators on school premises? </t>
    </r>
    <r>
      <rPr>
        <b/>
        <sz val="10"/>
        <rFont val="Arial"/>
        <family val="2"/>
      </rPr>
      <t>If yes, please attach a copy. If no, please explain.</t>
    </r>
  </si>
  <si>
    <t>=IF(AND(D7&gt;=3,F7&lt;3000,G7&gt;1979),"Check","")</t>
  </si>
  <si>
    <t>30 hrs of college</t>
  </si>
  <si>
    <t>60 hrs of college</t>
  </si>
  <si>
    <t>Are you following TASB recommended Sexual Abuse and Molestation policies and procedures?</t>
  </si>
  <si>
    <t>ELL</t>
  </si>
  <si>
    <t>web link</t>
  </si>
  <si>
    <t>Name of Entity</t>
  </si>
  <si>
    <t>Type of Entity</t>
  </si>
  <si>
    <t>General Info</t>
  </si>
  <si>
    <t>School District</t>
  </si>
  <si>
    <t>Community College</t>
  </si>
  <si>
    <t>Educational Service Center</t>
  </si>
  <si>
    <t>Gen</t>
  </si>
  <si>
    <t>2% Min $100,000</t>
  </si>
  <si>
    <t>2% Min $150,000</t>
  </si>
  <si>
    <t>2% Min $250,000</t>
  </si>
  <si>
    <t>2% Min $500,000</t>
  </si>
  <si>
    <t>3% Min $100,000</t>
  </si>
  <si>
    <t>3% Min $150,000</t>
  </si>
  <si>
    <t>3% Min $250,000</t>
  </si>
  <si>
    <t>3% Min $500,000</t>
  </si>
  <si>
    <t>4% Min $100,000</t>
  </si>
  <si>
    <t>4% Min $150,000</t>
  </si>
  <si>
    <t>4% Min $250,000</t>
  </si>
  <si>
    <t>4% Min $500,000</t>
  </si>
  <si>
    <t>5% Min $500,000</t>
  </si>
  <si>
    <t>Gen W/H Deductible</t>
  </si>
  <si>
    <t>LEL Occurrence Limit</t>
  </si>
  <si>
    <t>Business Income</t>
  </si>
  <si>
    <t>Flood/Earthquake</t>
  </si>
  <si>
    <t>If yes, by whom?</t>
  </si>
  <si>
    <t>Charter School</t>
  </si>
  <si>
    <t>Are all firearms taken home every night or after each school activity? If no, please explain where and how weapons are secured.</t>
  </si>
  <si>
    <r>
      <t>b)</t>
    </r>
    <r>
      <rPr>
        <sz val="7"/>
        <rFont val="Times New Roman"/>
        <family val="1"/>
      </rPr>
      <t xml:space="preserve">    </t>
    </r>
    <r>
      <rPr>
        <sz val="10"/>
        <rFont val="Arial"/>
        <family val="2"/>
      </rPr>
      <t xml:space="preserve">at the specific event in which the Law Enforcement Activities took place.   </t>
    </r>
  </si>
  <si>
    <t>Are the following  included in your selection process prior to employment?</t>
  </si>
  <si>
    <t>Auto deductible</t>
  </si>
  <si>
    <t>more than 4</t>
  </si>
  <si>
    <t>When were written policies and procedures pertaining to the following last updated:</t>
  </si>
  <si>
    <t>Are they trained &amp; authorized in the use of:</t>
  </si>
  <si>
    <t>Trained and authorized</t>
  </si>
  <si>
    <t>Not Authorized</t>
  </si>
  <si>
    <t>Have all armed staff members obtained a License to Carry certificate based on state requirements?</t>
  </si>
  <si>
    <t xml:space="preserve">Do you follow written policies regarding in-service training or continuing education for all officers? </t>
  </si>
  <si>
    <t>If yes, how many hours per year?</t>
  </si>
  <si>
    <t>=$I$69&lt;=TODAY()-1825</t>
  </si>
  <si>
    <t>Older than 5 yrs</t>
  </si>
  <si>
    <r>
      <t xml:space="preserve">Coverage Requested - </t>
    </r>
    <r>
      <rPr>
        <sz val="10"/>
        <rFont val="Arial"/>
        <family val="2"/>
      </rPr>
      <t>For any cell that is not applicable please type N/A.</t>
    </r>
  </si>
  <si>
    <t>1. Please send your application in Excel format. 
2. Please complete entire application.
3. With your application we will also need the additional submission requirements below.</t>
  </si>
  <si>
    <t>Educators Legal</t>
  </si>
  <si>
    <t>Instructions</t>
  </si>
  <si>
    <t>Please fill out the entire application completely beginning with the Gen tab.</t>
  </si>
  <si>
    <t>Gen - General Info</t>
  </si>
  <si>
    <t>LEL - Law Enforcement Liability</t>
  </si>
  <si>
    <t>Arm-Ed - Armed Educators</t>
  </si>
  <si>
    <t>Auto SOV - Auto Statement of Values</t>
  </si>
  <si>
    <t>Prop SOV - Property Statement of Values</t>
  </si>
  <si>
    <r>
      <rPr>
        <sz val="10"/>
        <rFont val="Arial"/>
        <family val="2"/>
      </rPr>
      <t>Date</t>
    </r>
    <r>
      <rPr>
        <b/>
        <sz val="10"/>
        <rFont val="Arial"/>
        <family val="2"/>
      </rPr>
      <t xml:space="preserve"> </t>
    </r>
    <r>
      <rPr>
        <b/>
        <sz val="11"/>
        <rFont val="Arial"/>
        <family val="2"/>
      </rPr>
      <t>--/--/----</t>
    </r>
  </si>
  <si>
    <t>This endorsement, effective 12:01 am,  forms a part of the Coverage Document when bound.</t>
  </si>
  <si>
    <t>General Information Section</t>
  </si>
  <si>
    <t>Has there been a reduction in staff in the last 12 months?</t>
  </si>
  <si>
    <t xml:space="preserve">Is any reduction in staff expected in the next 12 months? </t>
  </si>
  <si>
    <t>If yes, has your attorney reviewed the plans for staff reductions?</t>
  </si>
  <si>
    <t>Sexual Abuse and Molestation/Harassment</t>
  </si>
  <si>
    <t>Date the policies were last modified/updated.</t>
  </si>
  <si>
    <t>Do background checks include checks with “Sex Offender Hot-lines”, State Police, State Department of Social Services, or similar public agencies?</t>
  </si>
  <si>
    <t>Inflatable Structures</t>
  </si>
  <si>
    <t>Any new lines of coverage will require completion of the applicable section of the new application and current valued loss runs for the past five years.</t>
  </si>
  <si>
    <t>Auto Statement of Values</t>
  </si>
  <si>
    <t>Property Statement of Values</t>
  </si>
  <si>
    <t>B - Bus</t>
  </si>
  <si>
    <t>P - Private Passenger</t>
  </si>
  <si>
    <t>T - Truck / Van</t>
  </si>
  <si>
    <t>TR - Trailer</t>
  </si>
  <si>
    <t>Contents Value</t>
  </si>
  <si>
    <t>Buildings Value</t>
  </si>
  <si>
    <t>1% Min $100,000</t>
  </si>
  <si>
    <t>1% Min $150,000</t>
  </si>
  <si>
    <t>1% Min $250,000</t>
  </si>
  <si>
    <t>Are all armed staff members trained as outlined in TX Education Code 37.0811 or the School Safety Training otherwise known as the Guardian Program TX Govt Code 411.1901?</t>
  </si>
  <si>
    <r>
      <t xml:space="preserve">are performing such Law Enforcement Activities at the specific request of the </t>
    </r>
    <r>
      <rPr>
        <b/>
        <sz val="10"/>
        <rFont val="Arial"/>
        <family val="2"/>
      </rPr>
      <t>Named Insured</t>
    </r>
    <r>
      <rPr>
        <sz val="10"/>
        <rFont val="Arial"/>
        <family val="2"/>
      </rPr>
      <t>;</t>
    </r>
    <r>
      <rPr>
        <b/>
        <sz val="10"/>
        <rFont val="Arial"/>
        <family val="2"/>
      </rPr>
      <t xml:space="preserve"> </t>
    </r>
  </si>
  <si>
    <t>are understood to be acting in an official capacity for the Named Insured prior to engaging in such Law Enforcement Activities; and</t>
  </si>
  <si>
    <r>
      <t xml:space="preserve">have agreed to be compensated by the </t>
    </r>
    <r>
      <rPr>
        <b/>
        <sz val="10"/>
        <rFont val="Arial"/>
        <family val="2"/>
      </rPr>
      <t>Named Insured</t>
    </r>
    <r>
      <rPr>
        <sz val="10"/>
        <rFont val="Arial"/>
        <family val="2"/>
      </rPr>
      <t xml:space="preserve"> for serving in the Law Enforcement role: </t>
    </r>
  </si>
  <si>
    <t>Auto SOV</t>
  </si>
  <si>
    <t xml:space="preserve">Thank you for your continued interest in the Public Educators Association of Texas. We look forward to working with you! </t>
  </si>
  <si>
    <t>Total # of Vehicles</t>
  </si>
  <si>
    <t>Average Daily Attendance (ADA)</t>
  </si>
  <si>
    <t>Number of Police</t>
  </si>
  <si>
    <t>Number of Armed-Educators</t>
  </si>
  <si>
    <t>Total Insurable Value Contents</t>
  </si>
  <si>
    <t>Exposure Summary</t>
  </si>
  <si>
    <t>Total Number of Armed Educators</t>
  </si>
  <si>
    <t>B</t>
  </si>
  <si>
    <t>P</t>
  </si>
  <si>
    <t>T</t>
  </si>
  <si>
    <t>TR</t>
  </si>
  <si>
    <t>Number of Trailers</t>
  </si>
  <si>
    <t>Total Number of Vehicles</t>
  </si>
  <si>
    <t>How often are officers recertified for their firearms?</t>
  </si>
  <si>
    <t>Total Value of Vehicles</t>
  </si>
  <si>
    <t>Number of Teachers</t>
  </si>
  <si>
    <t>Number of School Nurses</t>
  </si>
  <si>
    <t>Number of Employees</t>
  </si>
  <si>
    <t>Y</t>
  </si>
  <si>
    <t>N</t>
  </si>
  <si>
    <t>Current Excel Property Statement of Values</t>
  </si>
  <si>
    <t>Current Excel Auto Statement of Values</t>
  </si>
  <si>
    <t>5 Years Currently Valued Loss Runs</t>
  </si>
  <si>
    <t>THIS ENDORSEMENT CHANGES THE POLICY. PLEASE READ IT CAREFULLY.</t>
  </si>
  <si>
    <t>#</t>
  </si>
  <si>
    <t>Sexual Abuse</t>
  </si>
  <si>
    <t>Sexual Abuse Prevention Coordinator</t>
  </si>
  <si>
    <t>Other Staff (please specify)</t>
  </si>
  <si>
    <t>15)</t>
  </si>
  <si>
    <t>Copy of procedures attached</t>
  </si>
  <si>
    <t>Website provided</t>
  </si>
  <si>
    <t>Count</t>
  </si>
  <si>
    <r>
      <t xml:space="preserve">Chief (Department Head) </t>
    </r>
    <r>
      <rPr>
        <i/>
        <sz val="8"/>
        <rFont val="Arial"/>
        <family val="2"/>
      </rPr>
      <t>(Count x 1.0)</t>
    </r>
  </si>
  <si>
    <r>
      <t xml:space="preserve">Other ranking officers (Captains, Lieutenants) </t>
    </r>
    <r>
      <rPr>
        <i/>
        <sz val="8"/>
        <rFont val="Arial"/>
        <family val="2"/>
      </rPr>
      <t>(Count x 1.0)</t>
    </r>
  </si>
  <si>
    <r>
      <t xml:space="preserve">Full-time armed officers with arrest authority (non-ranking) </t>
    </r>
    <r>
      <rPr>
        <i/>
        <sz val="8"/>
        <rFont val="Arial"/>
        <family val="2"/>
      </rPr>
      <t>(Count x 1.0)</t>
    </r>
  </si>
  <si>
    <r>
      <t xml:space="preserve">Armed Part-time, auxiliary, or reserve officers </t>
    </r>
    <r>
      <rPr>
        <i/>
        <sz val="8"/>
        <rFont val="Arial"/>
        <family val="2"/>
      </rPr>
      <t>(Count x 0.5)</t>
    </r>
  </si>
  <si>
    <r>
      <t xml:space="preserve">Canines (provide certification of training for both dog and handler) </t>
    </r>
    <r>
      <rPr>
        <i/>
        <sz val="8"/>
        <rFont val="Arial"/>
        <family val="2"/>
      </rPr>
      <t>(Count x 0.5)</t>
    </r>
  </si>
  <si>
    <r>
      <t xml:space="preserve">Unarmed part-time, auxiliary or reserve officers </t>
    </r>
    <r>
      <rPr>
        <i/>
        <sz val="8"/>
        <rFont val="Arial"/>
        <family val="2"/>
      </rPr>
      <t>(Count x 0.25)</t>
    </r>
  </si>
  <si>
    <r>
      <t xml:space="preserve">School crossing guards </t>
    </r>
    <r>
      <rPr>
        <i/>
        <sz val="8"/>
        <rFont val="Arial"/>
        <family val="2"/>
      </rPr>
      <t>(Count x 0.25)</t>
    </r>
  </si>
  <si>
    <t>Total # of Vehicles with  Property Damage Coverage</t>
  </si>
  <si>
    <t>Please provide storage location for each vehicle as well as indicating with a "Y" if the location has a covering.</t>
  </si>
  <si>
    <t>Storage with Covering "Y"</t>
  </si>
  <si>
    <t>Sprinkler System</t>
  </si>
  <si>
    <t>Public Protection Class</t>
  </si>
  <si>
    <t>Is there a sexual abuse prevention coordinator that reports to a member of management or is there someone else responsible on staff for reporting to a principal, superintendent or other authority? If so, who is it? If no individual, please explain.</t>
  </si>
  <si>
    <t>Is your manual regularly reviewed by competent legal counsel?</t>
  </si>
  <si>
    <r>
      <t>II. Armed Educators</t>
    </r>
    <r>
      <rPr>
        <sz val="16"/>
        <rFont val="Arial"/>
        <family val="2"/>
      </rPr>
      <t xml:space="preserve"> </t>
    </r>
    <r>
      <rPr>
        <sz val="11"/>
        <rFont val="Arial"/>
        <family val="2"/>
      </rPr>
      <t>(To complete this section please answer Y to the first question.)</t>
    </r>
  </si>
  <si>
    <t>If you would like this coverage, please update your response on the Gen tab.</t>
  </si>
  <si>
    <t>Please complete the Vehicle Type column below using the Vehicle Type codes to the right. If you do not want Property Damage coverage for a vehicle please type "0" in the Cost New column.</t>
  </si>
  <si>
    <t>TX</t>
  </si>
  <si>
    <t>If copying and pasting your property schedule from another worksheet, please paste as values to ensure functionality.</t>
  </si>
  <si>
    <t>Entity Name:</t>
  </si>
  <si>
    <t>Wish to secure Law Enforcement Liability Coverage for the entity and your officers or armed educators.</t>
  </si>
  <si>
    <t>Coordinator</t>
  </si>
  <si>
    <t>Other staff member</t>
  </si>
  <si>
    <t>No individual</t>
  </si>
  <si>
    <t>Have any members of the staff been transferred because of allegations of sexual abuse or harassment?</t>
  </si>
  <si>
    <t>Institution Profile</t>
  </si>
  <si>
    <t>To bind Armed Educators coverage you must fill out the tab "Armed Educators Endorsement" listing covered personnel.</t>
  </si>
  <si>
    <t>Total Number of School Marshalls and School Safety Training (Guardians)</t>
  </si>
  <si>
    <t>Renewal Business Application</t>
  </si>
  <si>
    <t>Certain cells on individual lines of coverage are prepopulated from your prior selections.</t>
  </si>
  <si>
    <t>Light blue cells indicate that the cell must be populated.</t>
  </si>
  <si>
    <t>Light orange cells indicate that you completed the cell with your response.</t>
  </si>
  <si>
    <t>Based on your response, an adjacent cell with this color may appear. Please use that cell to explain your answer or follow instructions.</t>
  </si>
  <si>
    <t>PEAT RBApp (2025 05)</t>
  </si>
  <si>
    <t>Coverage w/ Malicious Assailant</t>
  </si>
  <si>
    <t>Coverage w/o Malicious Assailant</t>
  </si>
  <si>
    <t>Mailing address</t>
  </si>
  <si>
    <t>Same?</t>
  </si>
  <si>
    <t>Are the inflatable structures owned, rented or a combination?</t>
  </si>
  <si>
    <t>Inflatable</t>
  </si>
  <si>
    <t>Owned</t>
  </si>
  <si>
    <t>Rented</t>
  </si>
  <si>
    <t>Combination</t>
  </si>
  <si>
    <t>Please ensure the vendor has liability coverage in place.</t>
  </si>
  <si>
    <t>Signature Page</t>
  </si>
  <si>
    <t>Signature</t>
  </si>
  <si>
    <t>The undersigned being authorized by, and acting on behalf of, the applicant and all persons or concerns seeking insurance, has read and understands this application, and declares that all statements set forth herein are true, complete and accurate.  The undersigned further declares and represents that any occurrence or event taking place prior to the inception of the policy applied for, which may render inaccurate, untrue or incomplete any statement made herein will immediately be reported in writing to the POOL.  The undersigned acknowledges and agrees that the applicant's submission and POOL's receipt of such written report, prior to the inception of the policy applied for, is a condition precedent to coverage.</t>
  </si>
  <si>
    <t>The table below is automatically populated based on your responses throughout the application. Please do not type into any of the cells in the Exposure Summary table.</t>
  </si>
  <si>
    <t>Educational</t>
  </si>
  <si>
    <t>Employee Count</t>
  </si>
  <si>
    <t xml:space="preserve">Law Enforcement </t>
  </si>
  <si>
    <t>Auto</t>
  </si>
  <si>
    <t>Property</t>
  </si>
  <si>
    <t>Endorsement - Malicious Assailant</t>
  </si>
  <si>
    <t>New Business Application</t>
  </si>
  <si>
    <t>If you would like this coverage, please update your response on the Gen tab under Coverage Requested - Law Enforcement.</t>
  </si>
  <si>
    <t>How many Armed-Educators do you have at your organization?</t>
  </si>
  <si>
    <t>If you would like this coverage, please update your response on the Gen tab under Coverage Requested - Auto.</t>
  </si>
  <si>
    <r>
      <t xml:space="preserve">If copying and pasting your auto schedule from another worksheet, please paste as </t>
    </r>
    <r>
      <rPr>
        <b/>
        <sz val="11"/>
        <rFont val="Arial"/>
        <family val="2"/>
      </rPr>
      <t>values</t>
    </r>
    <r>
      <rPr>
        <sz val="11"/>
        <rFont val="Arial"/>
        <family val="2"/>
      </rPr>
      <t xml:space="preserve"> to ensure functionality.</t>
    </r>
  </si>
  <si>
    <t>Please indicate with a "Y" or and "N".</t>
  </si>
  <si>
    <t>For each property  write 1-10 for  PPC.</t>
  </si>
  <si>
    <t>Signature: The bottom of the Gen tab is the only signature.</t>
  </si>
  <si>
    <t>Every year</t>
  </si>
  <si>
    <t>Every 2 years</t>
  </si>
  <si>
    <t>Every 3 years</t>
  </si>
  <si>
    <t>More than every 3 years</t>
  </si>
  <si>
    <t>Total Insurable Value Buildings</t>
  </si>
  <si>
    <t>Total Insurable Value Buildings &amp; Contents</t>
  </si>
  <si>
    <t>Please select and attach the procedures or provide the link to website in the cell.</t>
  </si>
  <si>
    <t>Malicious Assailant Only</t>
  </si>
  <si>
    <t>Malicious Assailant (Armed Ed)</t>
  </si>
  <si>
    <t>For any cell that is not applicable please type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</si>
</sst>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m/d/yyyy;@"/>
  </numFmts>
  <fonts count="51" x14ac:knownFonts="1">
    <font>
      <sz val="10"/>
      <name val="Arial"/>
    </font>
    <font>
      <sz val="10"/>
      <name val="Arial"/>
      <family val="2"/>
    </font>
    <font>
      <b/>
      <sz val="16"/>
      <name val="Arial"/>
      <family val="2"/>
    </font>
    <font>
      <b/>
      <sz val="12"/>
      <name val="Arial"/>
      <family val="2"/>
    </font>
    <font>
      <sz val="12"/>
      <name val="Arial"/>
      <family val="2"/>
    </font>
    <font>
      <sz val="10"/>
      <name val="Arial"/>
      <family val="2"/>
    </font>
    <font>
      <b/>
      <sz val="10"/>
      <name val="Arial"/>
      <family val="2"/>
    </font>
    <font>
      <sz val="8"/>
      <name val="Arial"/>
      <family val="2"/>
    </font>
    <font>
      <b/>
      <u/>
      <sz val="12"/>
      <name val="Arial"/>
      <family val="2"/>
    </font>
    <font>
      <sz val="9"/>
      <name val="Arial"/>
      <family val="2"/>
    </font>
    <font>
      <b/>
      <sz val="8"/>
      <color indexed="8"/>
      <name val="Arial"/>
      <family val="2"/>
    </font>
    <font>
      <sz val="8"/>
      <color indexed="8"/>
      <name val="Arial"/>
      <family val="2"/>
    </font>
    <font>
      <b/>
      <i/>
      <sz val="10"/>
      <name val="Arial"/>
      <family val="2"/>
    </font>
    <font>
      <b/>
      <sz val="9"/>
      <name val="Arial"/>
      <family val="2"/>
    </font>
    <font>
      <b/>
      <sz val="10"/>
      <color indexed="10"/>
      <name val="Arial"/>
      <family val="2"/>
    </font>
    <font>
      <b/>
      <sz val="8"/>
      <name val="Arial"/>
      <family val="2"/>
    </font>
    <font>
      <b/>
      <sz val="8"/>
      <color indexed="16"/>
      <name val="Times New Roman"/>
      <family val="1"/>
    </font>
    <font>
      <sz val="8"/>
      <name val="Times New Roman"/>
      <family val="1"/>
    </font>
    <font>
      <b/>
      <sz val="11"/>
      <name val="Arial"/>
      <family val="2"/>
    </font>
    <font>
      <b/>
      <u/>
      <sz val="10"/>
      <name val="Arial"/>
      <family val="2"/>
    </font>
    <font>
      <i/>
      <sz val="10"/>
      <name val="Arial"/>
      <family val="2"/>
    </font>
    <font>
      <sz val="7"/>
      <name val="Times New Roman"/>
      <family val="1"/>
    </font>
    <font>
      <sz val="12"/>
      <name val="Times New Roman"/>
      <family val="1"/>
    </font>
    <font>
      <u/>
      <sz val="10"/>
      <color theme="10"/>
      <name val="Arial"/>
      <family val="2"/>
    </font>
    <font>
      <sz val="12"/>
      <color theme="0"/>
      <name val="Arial"/>
      <family val="2"/>
    </font>
    <font>
      <sz val="11"/>
      <name val="Arial"/>
      <family val="2"/>
    </font>
    <font>
      <b/>
      <i/>
      <sz val="11"/>
      <name val="Arial"/>
      <family val="2"/>
    </font>
    <font>
      <b/>
      <i/>
      <sz val="14"/>
      <name val="Arial"/>
      <family val="2"/>
    </font>
    <font>
      <b/>
      <i/>
      <sz val="16"/>
      <name val="Arial"/>
      <family val="2"/>
    </font>
    <font>
      <sz val="10"/>
      <name val="Arial"/>
      <family val="2"/>
    </font>
    <font>
      <sz val="8"/>
      <color theme="1"/>
      <name val="Arial"/>
      <family val="2"/>
    </font>
    <font>
      <sz val="10"/>
      <color theme="1"/>
      <name val="Arial"/>
      <family val="2"/>
    </font>
    <font>
      <b/>
      <sz val="18"/>
      <name val="Arial"/>
      <family val="2"/>
    </font>
    <font>
      <sz val="20"/>
      <name val="Arial"/>
      <family val="2"/>
    </font>
    <font>
      <sz val="10"/>
      <name val="Arial"/>
      <family val="2"/>
    </font>
    <font>
      <u/>
      <sz val="12"/>
      <color theme="10"/>
      <name val="Arial"/>
      <family val="2"/>
    </font>
    <font>
      <b/>
      <sz val="14"/>
      <name val="Arial"/>
      <family val="2"/>
    </font>
    <font>
      <sz val="16"/>
      <name val="Arial"/>
      <family val="2"/>
    </font>
    <font>
      <i/>
      <sz val="8"/>
      <name val="Arial"/>
      <family val="2"/>
    </font>
    <font>
      <sz val="10"/>
      <color theme="0" tint="-4.9989318521683403E-2"/>
      <name val="Arial"/>
      <family val="2"/>
    </font>
    <font>
      <b/>
      <sz val="11"/>
      <color theme="0" tint="-4.9989318521683403E-2"/>
      <name val="Arial"/>
      <family val="2"/>
    </font>
    <font>
      <sz val="11"/>
      <color theme="1"/>
      <name val="Arial"/>
      <family val="2"/>
    </font>
    <font>
      <sz val="26"/>
      <name val="Arial"/>
      <family val="2"/>
    </font>
    <font>
      <b/>
      <sz val="10"/>
      <color theme="0" tint="-4.9989318521683403E-2"/>
      <name val="Arial"/>
      <family val="2"/>
    </font>
    <font>
      <b/>
      <sz val="11"/>
      <color theme="0"/>
      <name val="Arial"/>
      <family val="2"/>
    </font>
    <font>
      <sz val="14"/>
      <name val="Arial"/>
      <family val="2"/>
    </font>
    <font>
      <b/>
      <sz val="20"/>
      <name val="Arial"/>
      <family val="2"/>
    </font>
    <font>
      <sz val="18"/>
      <name val="Arial"/>
      <family val="2"/>
    </font>
    <font>
      <i/>
      <sz val="11"/>
      <name val="Arial"/>
      <family val="2"/>
    </font>
    <font>
      <b/>
      <i/>
      <sz val="12"/>
      <name val="Arial"/>
      <family val="2"/>
    </font>
    <font>
      <b/>
      <sz val="12"/>
      <color theme="0" tint="-4.9989318521683403E-2"/>
      <name val="Arial"/>
      <family val="2"/>
    </font>
  </fonts>
  <fills count="1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rgb="FFFFCCCC"/>
        <bgColor indexed="64"/>
      </patternFill>
    </fill>
    <fill>
      <patternFill patternType="solid">
        <fgColor theme="9" tint="0.79998168889431442"/>
        <bgColor indexed="64"/>
      </patternFill>
    </fill>
    <fill>
      <patternFill patternType="solid">
        <fgColor rgb="FFFFC9C9"/>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top style="medium">
        <color auto="1"/>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auto="1"/>
      </top>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23" fillId="0" borderId="0" applyNumberFormat="0" applyFill="0" applyBorder="0" applyAlignment="0" applyProtection="0"/>
    <xf numFmtId="9" fontId="29"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0" fillId="0" borderId="0"/>
    <xf numFmtId="0" fontId="34" fillId="0" borderId="0">
      <alignment horizontal="left" vertical="top"/>
    </xf>
    <xf numFmtId="0" fontId="4" fillId="9" borderId="0">
      <alignment horizontal="left" vertical="top" wrapText="1"/>
    </xf>
  </cellStyleXfs>
  <cellXfs count="596">
    <xf numFmtId="0" fontId="0" fillId="0" borderId="0" xfId="0"/>
    <xf numFmtId="0" fontId="6" fillId="0" borderId="0" xfId="0" applyFont="1"/>
    <xf numFmtId="0" fontId="3" fillId="0" borderId="0" xfId="0" applyFont="1"/>
    <xf numFmtId="0" fontId="12" fillId="0" borderId="0" xfId="0" applyFont="1"/>
    <xf numFmtId="49" fontId="0" fillId="0" borderId="0" xfId="0" applyNumberFormat="1"/>
    <xf numFmtId="0" fontId="4" fillId="0" borderId="0" xfId="0" applyFont="1"/>
    <xf numFmtId="0" fontId="1" fillId="0" borderId="0" xfId="0" applyFont="1"/>
    <xf numFmtId="0" fontId="0" fillId="0" borderId="4" xfId="0" applyBorder="1" applyProtection="1">
      <protection locked="0"/>
    </xf>
    <xf numFmtId="0" fontId="0" fillId="0" borderId="4" xfId="0" applyBorder="1" applyAlignment="1" applyProtection="1">
      <alignment horizontal="center"/>
      <protection locked="0"/>
    </xf>
    <xf numFmtId="0" fontId="0" fillId="0" borderId="13" xfId="0" applyBorder="1"/>
    <xf numFmtId="0" fontId="0" fillId="0" borderId="1" xfId="0" applyBorder="1"/>
    <xf numFmtId="0" fontId="1" fillId="0" borderId="9" xfId="0" applyFont="1" applyBorder="1"/>
    <xf numFmtId="0" fontId="0" fillId="0" borderId="0" xfId="0" applyAlignment="1">
      <alignment horizontal="left" vertical="top"/>
    </xf>
    <xf numFmtId="42" fontId="1" fillId="5" borderId="7" xfId="0" applyNumberFormat="1" applyFont="1" applyFill="1" applyBorder="1" applyProtection="1">
      <protection locked="0"/>
    </xf>
    <xf numFmtId="0" fontId="0" fillId="0" borderId="11" xfId="0" applyBorder="1"/>
    <xf numFmtId="0" fontId="1" fillId="0" borderId="12" xfId="0" applyFont="1" applyBorder="1"/>
    <xf numFmtId="0" fontId="0" fillId="0" borderId="12" xfId="0" applyBorder="1"/>
    <xf numFmtId="0" fontId="0" fillId="0" borderId="9" xfId="0" applyBorder="1"/>
    <xf numFmtId="0" fontId="1" fillId="0" borderId="11" xfId="0" applyFont="1" applyBorder="1"/>
    <xf numFmtId="9" fontId="0" fillId="0" borderId="12" xfId="5" applyFont="1" applyBorder="1"/>
    <xf numFmtId="9" fontId="0" fillId="0" borderId="9" xfId="5" applyFont="1" applyBorder="1"/>
    <xf numFmtId="0" fontId="1" fillId="0" borderId="0" xfId="0" applyFont="1" applyAlignment="1">
      <alignment vertical="top" wrapText="1"/>
    </xf>
    <xf numFmtId="49" fontId="1" fillId="0" borderId="16" xfId="0" applyNumberFormat="1" applyFont="1" applyBorder="1"/>
    <xf numFmtId="49" fontId="1" fillId="0" borderId="7" xfId="0" applyNumberFormat="1" applyFont="1" applyBorder="1"/>
    <xf numFmtId="49" fontId="1" fillId="0" borderId="3" xfId="0" applyNumberFormat="1" applyFont="1" applyBorder="1"/>
    <xf numFmtId="3" fontId="0" fillId="0" borderId="12" xfId="0" applyNumberFormat="1" applyBorder="1"/>
    <xf numFmtId="0" fontId="1" fillId="0" borderId="7" xfId="3" applyBorder="1"/>
    <xf numFmtId="0" fontId="0" fillId="0" borderId="11" xfId="0" applyBorder="1" applyAlignment="1">
      <alignment wrapText="1"/>
    </xf>
    <xf numFmtId="0" fontId="0" fillId="0" borderId="12" xfId="0" applyBorder="1" applyAlignment="1">
      <alignment wrapText="1"/>
    </xf>
    <xf numFmtId="0" fontId="1" fillId="0" borderId="16" xfId="3" applyBorder="1"/>
    <xf numFmtId="165" fontId="0" fillId="0" borderId="12" xfId="2" applyNumberFormat="1" applyFont="1" applyBorder="1"/>
    <xf numFmtId="165" fontId="0" fillId="0" borderId="9" xfId="2" applyNumberFormat="1" applyFont="1" applyBorder="1"/>
    <xf numFmtId="0" fontId="5" fillId="0" borderId="0" xfId="0" applyFont="1"/>
    <xf numFmtId="0" fontId="3" fillId="0" borderId="0" xfId="0" applyFont="1" applyAlignment="1">
      <alignment horizontal="center"/>
    </xf>
    <xf numFmtId="42" fontId="1" fillId="5" borderId="4" xfId="0" applyNumberFormat="1" applyFont="1" applyFill="1" applyBorder="1" applyAlignment="1" applyProtection="1">
      <alignment horizontal="center" vertical="center"/>
      <protection locked="0"/>
    </xf>
    <xf numFmtId="49" fontId="0" fillId="0" borderId="7" xfId="0" applyNumberFormat="1" applyBorder="1"/>
    <xf numFmtId="0" fontId="0" fillId="5" borderId="4" xfId="0" applyFill="1" applyBorder="1" applyProtection="1">
      <protection locked="0"/>
    </xf>
    <xf numFmtId="49" fontId="0" fillId="0" borderId="3" xfId="0" applyNumberFormat="1" applyBorder="1"/>
    <xf numFmtId="49" fontId="1" fillId="0" borderId="16" xfId="0" applyNumberFormat="1" applyFont="1" applyBorder="1" applyAlignment="1">
      <alignment vertical="top"/>
    </xf>
    <xf numFmtId="49" fontId="1" fillId="0" borderId="7" xfId="0" applyNumberFormat="1" applyFont="1" applyBorder="1" applyAlignment="1">
      <alignment horizontal="left" vertical="top"/>
    </xf>
    <xf numFmtId="49" fontId="1" fillId="0" borderId="6" xfId="0" applyNumberFormat="1" applyFont="1" applyBorder="1"/>
    <xf numFmtId="49" fontId="1" fillId="0" borderId="16" xfId="0" applyNumberFormat="1" applyFont="1" applyBorder="1" applyAlignment="1">
      <alignment vertical="top" wrapText="1"/>
    </xf>
    <xf numFmtId="49" fontId="1" fillId="0" borderId="3" xfId="0" applyNumberFormat="1" applyFont="1" applyBorder="1" applyAlignment="1">
      <alignment vertical="top" wrapText="1"/>
    </xf>
    <xf numFmtId="0" fontId="3" fillId="4" borderId="7" xfId="0" applyFont="1" applyFill="1" applyBorder="1"/>
    <xf numFmtId="49" fontId="1" fillId="0" borderId="7" xfId="0" applyNumberFormat="1" applyFont="1" applyBorder="1" applyAlignment="1">
      <alignment vertical="top"/>
    </xf>
    <xf numFmtId="49" fontId="1" fillId="0" borderId="16" xfId="0" applyNumberFormat="1" applyFont="1" applyBorder="1" applyAlignment="1">
      <alignment horizontal="left" vertical="top"/>
    </xf>
    <xf numFmtId="0" fontId="1" fillId="0" borderId="0" xfId="0" quotePrefix="1" applyFont="1"/>
    <xf numFmtId="0" fontId="0" fillId="0" borderId="12" xfId="0" applyBorder="1" applyAlignment="1" applyProtection="1">
      <alignment horizontal="center"/>
      <protection locked="0"/>
    </xf>
    <xf numFmtId="49" fontId="1" fillId="0" borderId="3" xfId="0" applyNumberFormat="1" applyFont="1" applyBorder="1" applyAlignment="1">
      <alignment vertical="top"/>
    </xf>
    <xf numFmtId="41" fontId="25" fillId="0" borderId="4" xfId="0" applyNumberFormat="1" applyFont="1" applyBorder="1" applyAlignment="1" applyProtection="1">
      <alignment horizontal="center" wrapText="1"/>
      <protection locked="0"/>
    </xf>
    <xf numFmtId="3" fontId="0" fillId="0" borderId="0" xfId="0" applyNumberFormat="1"/>
    <xf numFmtId="0" fontId="1" fillId="0" borderId="9" xfId="0" applyFont="1" applyBorder="1" applyAlignment="1">
      <alignment horizontal="right" wrapText="1"/>
    </xf>
    <xf numFmtId="42" fontId="1" fillId="6" borderId="8" xfId="0" applyNumberFormat="1" applyFont="1" applyFill="1" applyBorder="1" applyAlignment="1" applyProtection="1">
      <alignment horizontal="center" vertical="center"/>
      <protection locked="0"/>
    </xf>
    <xf numFmtId="42" fontId="1" fillId="5" borderId="8" xfId="0" applyNumberFormat="1" applyFont="1" applyFill="1" applyBorder="1" applyAlignment="1" applyProtection="1">
      <alignment horizontal="center" vertical="center"/>
      <protection locked="0"/>
    </xf>
    <xf numFmtId="166" fontId="0" fillId="0" borderId="4" xfId="0" applyNumberFormat="1" applyBorder="1" applyProtection="1">
      <protection locked="0"/>
    </xf>
    <xf numFmtId="0" fontId="0" fillId="5" borderId="8" xfId="0" applyFill="1" applyBorder="1" applyProtection="1">
      <protection locked="0"/>
    </xf>
    <xf numFmtId="42" fontId="0" fillId="0" borderId="12" xfId="0" applyNumberFormat="1" applyBorder="1"/>
    <xf numFmtId="44" fontId="0" fillId="0" borderId="0" xfId="0" applyNumberFormat="1"/>
    <xf numFmtId="0" fontId="3" fillId="0" borderId="0" xfId="0" applyFont="1" applyAlignment="1">
      <alignment horizontal="left"/>
    </xf>
    <xf numFmtId="0" fontId="1" fillId="0" borderId="0" xfId="3"/>
    <xf numFmtId="0" fontId="1" fillId="0" borderId="0" xfId="3" applyAlignment="1">
      <alignment horizontal="left" vertical="top"/>
    </xf>
    <xf numFmtId="0" fontId="7" fillId="0" borderId="0" xfId="3" applyFont="1"/>
    <xf numFmtId="164" fontId="1" fillId="0" borderId="4" xfId="1" applyNumberFormat="1" applyFont="1" applyFill="1" applyBorder="1" applyProtection="1">
      <protection locked="0"/>
    </xf>
    <xf numFmtId="164" fontId="1" fillId="0" borderId="11" xfId="1" applyNumberFormat="1" applyFont="1" applyFill="1" applyBorder="1" applyProtection="1">
      <protection locked="0"/>
    </xf>
    <xf numFmtId="0" fontId="0" fillId="0" borderId="8" xfId="0" applyBorder="1" applyProtection="1">
      <protection locked="0"/>
    </xf>
    <xf numFmtId="0" fontId="1" fillId="0" borderId="0" xfId="0" applyFont="1" applyAlignment="1">
      <alignment vertical="top"/>
    </xf>
    <xf numFmtId="49" fontId="1" fillId="0" borderId="3" xfId="0" applyNumberFormat="1" applyFont="1" applyBorder="1" applyAlignment="1">
      <alignment horizontal="left" vertical="top"/>
    </xf>
    <xf numFmtId="0" fontId="1" fillId="0" borderId="4" xfId="0" applyFont="1" applyBorder="1" applyProtection="1">
      <protection locked="0"/>
    </xf>
    <xf numFmtId="0" fontId="6" fillId="0" borderId="0" xfId="0" applyFont="1" applyAlignment="1">
      <alignment horizontal="right"/>
    </xf>
    <xf numFmtId="0" fontId="0" fillId="0" borderId="15" xfId="0" applyBorder="1"/>
    <xf numFmtId="0" fontId="36" fillId="0" borderId="0" xfId="0" applyFont="1"/>
    <xf numFmtId="0" fontId="0" fillId="4" borderId="4" xfId="0" applyFill="1" applyBorder="1"/>
    <xf numFmtId="3" fontId="6" fillId="12" borderId="4" xfId="1" applyNumberFormat="1" applyFont="1" applyFill="1" applyBorder="1" applyAlignment="1" applyProtection="1">
      <alignment horizontal="center" vertical="center" wrapText="1"/>
    </xf>
    <xf numFmtId="0" fontId="4" fillId="8" borderId="13" xfId="0" applyFont="1" applyFill="1" applyBorder="1"/>
    <xf numFmtId="0" fontId="0" fillId="8" borderId="13" xfId="0" applyFill="1" applyBorder="1"/>
    <xf numFmtId="0" fontId="0" fillId="8" borderId="7" xfId="0" applyFill="1" applyBorder="1"/>
    <xf numFmtId="0" fontId="3" fillId="8" borderId="7" xfId="0" applyFont="1" applyFill="1" applyBorder="1"/>
    <xf numFmtId="0" fontId="1" fillId="8" borderId="7" xfId="0" applyFont="1" applyFill="1" applyBorder="1"/>
    <xf numFmtId="0" fontId="1" fillId="8" borderId="13" xfId="0" applyFont="1" applyFill="1" applyBorder="1"/>
    <xf numFmtId="0" fontId="24" fillId="8" borderId="13" xfId="0" applyFont="1" applyFill="1" applyBorder="1"/>
    <xf numFmtId="0" fontId="6" fillId="8" borderId="7" xfId="0" applyFont="1" applyFill="1" applyBorder="1" applyAlignment="1">
      <alignment horizontal="center"/>
    </xf>
    <xf numFmtId="0" fontId="3" fillId="8" borderId="13" xfId="0" applyFont="1" applyFill="1" applyBorder="1" applyAlignment="1">
      <alignment horizontal="center"/>
    </xf>
    <xf numFmtId="0" fontId="4" fillId="8" borderId="7" xfId="0" applyFont="1" applyFill="1" applyBorder="1"/>
    <xf numFmtId="0" fontId="3" fillId="8" borderId="13" xfId="0" applyFont="1" applyFill="1" applyBorder="1" applyAlignment="1">
      <alignment horizontal="left"/>
    </xf>
    <xf numFmtId="0" fontId="1" fillId="0" borderId="0" xfId="0" applyFont="1" applyAlignment="1">
      <alignment horizontal="left" wrapText="1"/>
    </xf>
    <xf numFmtId="0" fontId="0" fillId="8" borderId="3" xfId="0" applyFill="1" applyBorder="1"/>
    <xf numFmtId="0" fontId="0" fillId="8" borderId="1" xfId="0" applyFill="1" applyBorder="1"/>
    <xf numFmtId="0" fontId="0" fillId="8" borderId="10" xfId="0" applyFill="1" applyBorder="1"/>
    <xf numFmtId="49" fontId="1" fillId="2" borderId="6" xfId="0" applyNumberFormat="1" applyFont="1" applyFill="1" applyBorder="1" applyAlignment="1">
      <alignment horizontal="left" vertical="top"/>
    </xf>
    <xf numFmtId="49" fontId="1" fillId="2" borderId="16" xfId="0" applyNumberFormat="1" applyFont="1" applyFill="1" applyBorder="1" applyAlignment="1">
      <alignment horizontal="left" vertical="top"/>
    </xf>
    <xf numFmtId="0" fontId="0" fillId="0" borderId="7" xfId="0" applyBorder="1"/>
    <xf numFmtId="0" fontId="1" fillId="8" borderId="7" xfId="0" applyFont="1" applyFill="1" applyBorder="1" applyAlignment="1">
      <alignment horizontal="center"/>
    </xf>
    <xf numFmtId="49" fontId="1" fillId="8" borderId="7" xfId="0" applyNumberFormat="1" applyFont="1" applyFill="1" applyBorder="1" applyAlignment="1">
      <alignment vertical="top"/>
    </xf>
    <xf numFmtId="0" fontId="4" fillId="8" borderId="13" xfId="0" applyFont="1" applyFill="1" applyBorder="1" applyAlignment="1">
      <alignment horizontal="left" vertical="top"/>
    </xf>
    <xf numFmtId="0" fontId="0" fillId="8" borderId="13" xfId="0" applyFill="1" applyBorder="1" applyAlignment="1">
      <alignment horizontal="left" vertical="top"/>
    </xf>
    <xf numFmtId="0" fontId="0" fillId="8" borderId="13" xfId="0" applyFill="1" applyBorder="1" applyAlignment="1" applyProtection="1">
      <alignment horizontal="left" vertical="top"/>
      <protection locked="0"/>
    </xf>
    <xf numFmtId="0" fontId="1" fillId="8" borderId="13" xfId="0" applyFont="1" applyFill="1" applyBorder="1" applyAlignment="1" applyProtection="1">
      <alignment horizontal="left" vertical="top"/>
      <protection locked="0"/>
    </xf>
    <xf numFmtId="0" fontId="12" fillId="8" borderId="13" xfId="0" applyFont="1" applyFill="1" applyBorder="1" applyAlignment="1">
      <alignment horizontal="left" vertical="top"/>
    </xf>
    <xf numFmtId="49" fontId="12" fillId="8" borderId="7" xfId="0" applyNumberFormat="1" applyFont="1" applyFill="1" applyBorder="1" applyAlignment="1">
      <alignment vertical="center" wrapText="1"/>
    </xf>
    <xf numFmtId="0" fontId="1" fillId="8" borderId="13" xfId="0" applyFont="1" applyFill="1" applyBorder="1" applyAlignment="1">
      <alignment horizontal="left" vertical="top"/>
    </xf>
    <xf numFmtId="0" fontId="12" fillId="8" borderId="7" xfId="0" applyFont="1" applyFill="1" applyBorder="1"/>
    <xf numFmtId="49" fontId="0" fillId="8" borderId="1" xfId="0" applyNumberFormat="1" applyFill="1" applyBorder="1"/>
    <xf numFmtId="0" fontId="0" fillId="8" borderId="10" xfId="0" applyFill="1" applyBorder="1" applyAlignment="1">
      <alignment horizontal="left" vertical="top"/>
    </xf>
    <xf numFmtId="0" fontId="6" fillId="4" borderId="4" xfId="0" applyFont="1" applyFill="1" applyBorder="1" applyAlignment="1">
      <alignment horizontal="center"/>
    </xf>
    <xf numFmtId="0" fontId="18" fillId="0" borderId="4" xfId="0" applyFont="1" applyBorder="1" applyAlignment="1">
      <alignment horizontal="center" wrapText="1"/>
    </xf>
    <xf numFmtId="42" fontId="25" fillId="0" borderId="4" xfId="0" applyNumberFormat="1" applyFont="1" applyBorder="1" applyAlignment="1" applyProtection="1">
      <alignment horizontal="center" wrapText="1"/>
      <protection locked="0"/>
    </xf>
    <xf numFmtId="0" fontId="3" fillId="0" borderId="7" xfId="0" applyFont="1" applyBorder="1" applyAlignment="1">
      <alignment horizontal="left" vertical="top"/>
    </xf>
    <xf numFmtId="0" fontId="6" fillId="0" borderId="13" xfId="0" applyFont="1" applyBorder="1" applyAlignment="1">
      <alignment horizontal="right"/>
    </xf>
    <xf numFmtId="0" fontId="1" fillId="0" borderId="7" xfId="0" applyFont="1" applyBorder="1" applyAlignment="1">
      <alignment horizontal="left" vertical="center"/>
    </xf>
    <xf numFmtId="0" fontId="1" fillId="0" borderId="0" xfId="0" applyFont="1" applyAlignment="1">
      <alignment horizontal="left" vertical="center"/>
    </xf>
    <xf numFmtId="0" fontId="1" fillId="0" borderId="7" xfId="0" applyFont="1" applyBorder="1" applyAlignment="1">
      <alignment horizontal="left" wrapText="1"/>
    </xf>
    <xf numFmtId="0" fontId="0" fillId="0" borderId="0" xfId="0" applyAlignment="1">
      <alignment horizontal="left" wrapText="1"/>
    </xf>
    <xf numFmtId="0" fontId="0" fillId="0" borderId="13" xfId="0" applyBorder="1" applyAlignment="1">
      <alignment horizontal="left" wrapText="1"/>
    </xf>
    <xf numFmtId="0" fontId="31" fillId="0" borderId="0" xfId="0" applyFont="1"/>
    <xf numFmtId="0" fontId="36" fillId="0" borderId="7" xfId="0" applyFont="1" applyBorder="1" applyAlignment="1">
      <alignment horizontal="left"/>
    </xf>
    <xf numFmtId="0" fontId="1" fillId="0" borderId="7" xfId="0" applyFont="1" applyBorder="1"/>
    <xf numFmtId="0" fontId="6" fillId="0" borderId="23" xfId="0" applyFont="1" applyBorder="1"/>
    <xf numFmtId="0" fontId="1" fillId="8" borderId="16" xfId="0" applyFont="1" applyFill="1" applyBorder="1"/>
    <xf numFmtId="0" fontId="3" fillId="0" borderId="7" xfId="0" applyFont="1" applyBorder="1"/>
    <xf numFmtId="0" fontId="33" fillId="0" borderId="0" xfId="0" applyFont="1" applyAlignment="1">
      <alignment vertical="top" wrapText="1"/>
    </xf>
    <xf numFmtId="0" fontId="1" fillId="8" borderId="13" xfId="0" quotePrefix="1" applyFont="1" applyFill="1" applyBorder="1" applyAlignment="1">
      <alignment horizontal="left" vertical="top"/>
    </xf>
    <xf numFmtId="0" fontId="0" fillId="8" borderId="0" xfId="0" applyFill="1"/>
    <xf numFmtId="0" fontId="4" fillId="8" borderId="0" xfId="0" applyFont="1" applyFill="1"/>
    <xf numFmtId="0" fontId="0" fillId="8" borderId="16" xfId="0" applyFill="1" applyBorder="1"/>
    <xf numFmtId="0" fontId="0" fillId="8" borderId="14" xfId="0" applyFill="1" applyBorder="1"/>
    <xf numFmtId="0" fontId="0" fillId="8" borderId="17" xfId="0" applyFill="1" applyBorder="1"/>
    <xf numFmtId="0" fontId="0" fillId="8" borderId="17" xfId="0" applyFill="1" applyBorder="1" applyAlignment="1">
      <alignment horizontal="left" vertical="top"/>
    </xf>
    <xf numFmtId="49" fontId="25" fillId="0" borderId="4" xfId="0" applyNumberFormat="1" applyFont="1" applyBorder="1"/>
    <xf numFmtId="0" fontId="25" fillId="0" borderId="4" xfId="0" applyFont="1" applyBorder="1" applyAlignment="1">
      <alignment horizontal="left" vertical="center"/>
    </xf>
    <xf numFmtId="0" fontId="6" fillId="3" borderId="4" xfId="0" applyFont="1" applyFill="1" applyBorder="1" applyAlignment="1">
      <alignment horizontal="center"/>
    </xf>
    <xf numFmtId="0" fontId="0" fillId="4" borderId="24" xfId="0" applyFill="1" applyBorder="1"/>
    <xf numFmtId="42" fontId="1" fillId="5" borderId="8" xfId="0" applyNumberFormat="1" applyFont="1" applyFill="1" applyBorder="1" applyAlignment="1" applyProtection="1">
      <alignment horizontal="center" vertical="center" wrapText="1"/>
      <protection locked="0"/>
    </xf>
    <xf numFmtId="165" fontId="0" fillId="5" borderId="8" xfId="2" applyNumberFormat="1" applyFont="1" applyFill="1" applyBorder="1" applyProtection="1">
      <protection locked="0"/>
    </xf>
    <xf numFmtId="49" fontId="1" fillId="0" borderId="16" xfId="0" applyNumberFormat="1" applyFont="1" applyBorder="1" applyAlignment="1">
      <alignment horizontal="left"/>
    </xf>
    <xf numFmtId="49" fontId="1" fillId="0" borderId="3" xfId="0" applyNumberFormat="1" applyFont="1" applyBorder="1" applyAlignment="1">
      <alignment horizontal="left"/>
    </xf>
    <xf numFmtId="49" fontId="0" fillId="0" borderId="7" xfId="0" applyNumberFormat="1" applyBorder="1" applyAlignment="1">
      <alignment horizontal="left"/>
    </xf>
    <xf numFmtId="49" fontId="0" fillId="0" borderId="3" xfId="0" applyNumberFormat="1" applyBorder="1" applyAlignment="1">
      <alignment horizontal="left"/>
    </xf>
    <xf numFmtId="0" fontId="0" fillId="0" borderId="1" xfId="0" applyBorder="1" applyAlignment="1">
      <alignment horizontal="left"/>
    </xf>
    <xf numFmtId="49" fontId="1" fillId="0" borderId="7" xfId="0" applyNumberFormat="1" applyFont="1" applyBorder="1" applyAlignment="1">
      <alignment horizontal="left"/>
    </xf>
    <xf numFmtId="0" fontId="1" fillId="0" borderId="3" xfId="3" applyBorder="1"/>
    <xf numFmtId="42" fontId="1" fillId="0" borderId="11" xfId="0" applyNumberFormat="1" applyFont="1" applyBorder="1" applyAlignment="1" applyProtection="1">
      <alignment horizontal="center" vertical="center" wrapText="1"/>
      <protection locked="0"/>
    </xf>
    <xf numFmtId="0" fontId="23" fillId="0" borderId="0" xfId="4"/>
    <xf numFmtId="42" fontId="1" fillId="5" borderId="11" xfId="0" applyNumberFormat="1" applyFont="1" applyFill="1" applyBorder="1" applyAlignment="1" applyProtection="1">
      <alignment horizontal="center" vertical="center"/>
      <protection locked="0"/>
    </xf>
    <xf numFmtId="3" fontId="1" fillId="0" borderId="0" xfId="3" applyNumberFormat="1"/>
    <xf numFmtId="0" fontId="9" fillId="0" borderId="4" xfId="3" applyFont="1" applyBorder="1" applyAlignment="1" applyProtection="1">
      <alignment horizontal="center"/>
      <protection locked="0"/>
    </xf>
    <xf numFmtId="1" fontId="1" fillId="0" borderId="4" xfId="3" applyNumberFormat="1" applyBorder="1" applyAlignment="1" applyProtection="1">
      <alignment horizontal="center"/>
      <protection locked="0"/>
    </xf>
    <xf numFmtId="0" fontId="1" fillId="0" borderId="4" xfId="3" applyBorder="1" applyAlignment="1" applyProtection="1">
      <alignment horizontal="center"/>
      <protection locked="0"/>
    </xf>
    <xf numFmtId="0" fontId="1" fillId="0" borderId="4" xfId="3" applyBorder="1" applyProtection="1">
      <protection locked="0"/>
    </xf>
    <xf numFmtId="0" fontId="1" fillId="0" borderId="0" xfId="3" applyAlignment="1">
      <alignment wrapText="1"/>
    </xf>
    <xf numFmtId="0" fontId="6" fillId="12" borderId="4" xfId="3" applyFont="1" applyFill="1" applyBorder="1" applyAlignment="1">
      <alignment horizontal="center" vertical="center" wrapText="1"/>
    </xf>
    <xf numFmtId="49" fontId="6" fillId="12" borderId="4" xfId="3" applyNumberFormat="1" applyFont="1" applyFill="1" applyBorder="1" applyAlignment="1">
      <alignment horizontal="center" vertical="center" wrapText="1"/>
    </xf>
    <xf numFmtId="0" fontId="3" fillId="0" borderId="0" xfId="3" applyFont="1" applyAlignment="1">
      <alignment horizontal="left"/>
    </xf>
    <xf numFmtId="0" fontId="6" fillId="0" borderId="0" xfId="3" applyFont="1" applyAlignment="1">
      <alignment horizontal="center" vertical="top" wrapText="1"/>
    </xf>
    <xf numFmtId="0" fontId="1" fillId="4" borderId="4" xfId="3" applyFill="1" applyBorder="1" applyAlignment="1">
      <alignment vertical="top" wrapText="1"/>
    </xf>
    <xf numFmtId="0" fontId="1" fillId="4" borderId="8" xfId="3" applyFill="1" applyBorder="1" applyAlignment="1">
      <alignment vertical="top" wrapText="1"/>
    </xf>
    <xf numFmtId="0" fontId="1" fillId="4" borderId="4" xfId="3" applyFill="1" applyBorder="1"/>
    <xf numFmtId="0" fontId="33" fillId="0" borderId="0" xfId="3" applyFont="1" applyAlignment="1">
      <alignment vertical="center"/>
    </xf>
    <xf numFmtId="0" fontId="32" fillId="0" borderId="0" xfId="3" applyFont="1" applyAlignment="1">
      <alignment vertical="top"/>
    </xf>
    <xf numFmtId="0" fontId="4" fillId="0" borderId="0" xfId="3" applyFont="1"/>
    <xf numFmtId="0" fontId="6" fillId="0" borderId="0" xfId="3" applyFont="1" applyAlignment="1">
      <alignment horizontal="left"/>
    </xf>
    <xf numFmtId="0" fontId="7" fillId="0" borderId="0" xfId="3" applyFont="1" applyAlignment="1">
      <alignment horizontal="center"/>
    </xf>
    <xf numFmtId="0" fontId="7" fillId="0" borderId="4" xfId="3" applyFont="1" applyBorder="1" applyAlignment="1" applyProtection="1">
      <alignment horizontal="left"/>
      <protection locked="0"/>
    </xf>
    <xf numFmtId="0" fontId="10" fillId="0" borderId="4" xfId="3" applyFont="1" applyBorder="1" applyAlignment="1" applyProtection="1">
      <alignment horizontal="left"/>
      <protection locked="0"/>
    </xf>
    <xf numFmtId="0" fontId="11" fillId="0" borderId="4" xfId="3" applyFont="1" applyBorder="1" applyAlignment="1" applyProtection="1">
      <alignment horizontal="left"/>
      <protection locked="0"/>
    </xf>
    <xf numFmtId="0" fontId="11" fillId="0" borderId="4" xfId="3" applyFont="1" applyBorder="1" applyAlignment="1" applyProtection="1">
      <alignment horizontal="left" vertical="center"/>
      <protection locked="0"/>
    </xf>
    <xf numFmtId="37" fontId="11" fillId="0" borderId="4" xfId="3" applyNumberFormat="1" applyFont="1" applyBorder="1" applyAlignment="1" applyProtection="1">
      <alignment horizontal="left"/>
      <protection locked="0"/>
    </xf>
    <xf numFmtId="37" fontId="11" fillId="0" borderId="4" xfId="1" applyNumberFormat="1" applyFont="1" applyFill="1" applyBorder="1" applyAlignment="1" applyProtection="1">
      <alignment horizontal="left"/>
      <protection locked="0"/>
    </xf>
    <xf numFmtId="1" fontId="11" fillId="0" borderId="4" xfId="1" applyNumberFormat="1" applyFont="1" applyFill="1" applyBorder="1" applyAlignment="1" applyProtection="1">
      <alignment horizontal="left"/>
      <protection locked="0"/>
    </xf>
    <xf numFmtId="0" fontId="7" fillId="0" borderId="11" xfId="3" applyFont="1" applyBorder="1" applyAlignment="1" applyProtection="1">
      <alignment horizontal="left"/>
      <protection locked="0"/>
    </xf>
    <xf numFmtId="0" fontId="10" fillId="0" borderId="11" xfId="3" applyFont="1" applyBorder="1" applyAlignment="1" applyProtection="1">
      <alignment horizontal="left"/>
      <protection locked="0"/>
    </xf>
    <xf numFmtId="0" fontId="11" fillId="0" borderId="11" xfId="3" applyFont="1" applyBorder="1" applyAlignment="1" applyProtection="1">
      <alignment horizontal="left"/>
      <protection locked="0"/>
    </xf>
    <xf numFmtId="0" fontId="11" fillId="0" borderId="11" xfId="3" applyFont="1" applyBorder="1" applyAlignment="1" applyProtection="1">
      <alignment horizontal="left" vertical="center"/>
      <protection locked="0"/>
    </xf>
    <xf numFmtId="1" fontId="11" fillId="0" borderId="11" xfId="3" applyNumberFormat="1" applyFont="1" applyBorder="1" applyAlignment="1" applyProtection="1">
      <alignment horizontal="left"/>
      <protection locked="0"/>
    </xf>
    <xf numFmtId="3" fontId="16" fillId="0" borderId="4" xfId="3" applyNumberFormat="1" applyFont="1" applyBorder="1" applyAlignment="1" applyProtection="1">
      <alignment horizontal="left"/>
      <protection locked="0"/>
    </xf>
    <xf numFmtId="0" fontId="17" fillId="0" borderId="4" xfId="3" applyFont="1" applyBorder="1" applyAlignment="1" applyProtection="1">
      <alignment horizontal="left"/>
      <protection locked="0"/>
    </xf>
    <xf numFmtId="3" fontId="7" fillId="0" borderId="4" xfId="3" applyNumberFormat="1" applyFont="1" applyBorder="1" applyAlignment="1" applyProtection="1">
      <alignment horizontal="left"/>
      <protection locked="0"/>
    </xf>
    <xf numFmtId="0" fontId="1" fillId="4" borderId="9" xfId="0" applyFont="1" applyFill="1" applyBorder="1"/>
    <xf numFmtId="0" fontId="8" fillId="0" borderId="4" xfId="4" applyFont="1" applyFill="1" applyBorder="1" applyProtection="1">
      <protection locked="0"/>
    </xf>
    <xf numFmtId="0" fontId="35" fillId="0" borderId="4" xfId="4" applyFont="1" applyFill="1" applyBorder="1" applyProtection="1">
      <protection locked="0"/>
    </xf>
    <xf numFmtId="0" fontId="7" fillId="0" borderId="11" xfId="3" applyFont="1" applyBorder="1"/>
    <xf numFmtId="0" fontId="4" fillId="0" borderId="12" xfId="3" applyFont="1" applyBorder="1" applyAlignment="1">
      <alignment horizontal="center" vertical="top" wrapText="1"/>
    </xf>
    <xf numFmtId="0" fontId="1" fillId="0" borderId="12" xfId="3" applyBorder="1"/>
    <xf numFmtId="0" fontId="3" fillId="0" borderId="12" xfId="3" applyFont="1" applyBorder="1"/>
    <xf numFmtId="0" fontId="1" fillId="8" borderId="16" xfId="3" applyFill="1" applyBorder="1"/>
    <xf numFmtId="0" fontId="22" fillId="8" borderId="14" xfId="3" applyFont="1" applyFill="1" applyBorder="1" applyAlignment="1">
      <alignment horizontal="center" vertical="center"/>
    </xf>
    <xf numFmtId="0" fontId="1" fillId="8" borderId="17" xfId="3" applyFill="1" applyBorder="1"/>
    <xf numFmtId="0" fontId="1" fillId="8" borderId="7" xfId="3" applyFill="1" applyBorder="1"/>
    <xf numFmtId="0" fontId="1" fillId="8" borderId="13" xfId="3" applyFill="1" applyBorder="1"/>
    <xf numFmtId="0" fontId="1" fillId="8" borderId="3" xfId="3" applyFill="1" applyBorder="1"/>
    <xf numFmtId="0" fontId="1" fillId="8" borderId="1" xfId="3" applyFill="1" applyBorder="1"/>
    <xf numFmtId="0" fontId="1" fillId="8" borderId="10" xfId="3" applyFill="1" applyBorder="1"/>
    <xf numFmtId="42" fontId="42" fillId="5" borderId="4" xfId="0" applyNumberFormat="1" applyFont="1" applyFill="1" applyBorder="1" applyAlignment="1" applyProtection="1">
      <alignment horizontal="center" vertical="center"/>
      <protection locked="0"/>
    </xf>
    <xf numFmtId="165" fontId="1" fillId="0" borderId="4" xfId="2" applyNumberFormat="1" applyBorder="1" applyAlignment="1" applyProtection="1">
      <alignment horizontal="right"/>
      <protection locked="0"/>
    </xf>
    <xf numFmtId="165" fontId="7" fillId="0" borderId="4" xfId="2" applyNumberFormat="1" applyFont="1" applyBorder="1" applyProtection="1">
      <protection locked="0"/>
    </xf>
    <xf numFmtId="165" fontId="7" fillId="4" borderId="4" xfId="2" applyNumberFormat="1" applyFont="1" applyFill="1" applyBorder="1"/>
    <xf numFmtId="165" fontId="7" fillId="0" borderId="11" xfId="2" applyNumberFormat="1" applyFont="1" applyBorder="1" applyProtection="1">
      <protection locked="0"/>
    </xf>
    <xf numFmtId="0" fontId="3" fillId="8" borderId="0" xfId="0" applyFont="1" applyFill="1" applyAlignment="1">
      <alignment horizontal="left"/>
    </xf>
    <xf numFmtId="0" fontId="33" fillId="0" borderId="0" xfId="0" applyFont="1" applyAlignment="1">
      <alignment horizontal="center" vertical="top" wrapText="1"/>
    </xf>
    <xf numFmtId="0" fontId="1" fillId="0" borderId="14" xfId="0" applyFont="1" applyBorder="1" applyAlignment="1">
      <alignment horizontal="left" vertical="top"/>
    </xf>
    <xf numFmtId="0" fontId="1" fillId="0" borderId="17" xfId="0" applyFont="1" applyBorder="1" applyAlignment="1">
      <alignment horizontal="left" vertical="top"/>
    </xf>
    <xf numFmtId="0" fontId="3" fillId="8" borderId="0" xfId="0" applyFont="1" applyFill="1" applyAlignment="1">
      <alignment horizontal="right" vertical="top"/>
    </xf>
    <xf numFmtId="0" fontId="25" fillId="8" borderId="14" xfId="0" applyFont="1" applyFill="1" applyBorder="1" applyAlignment="1">
      <alignment vertical="top" wrapText="1"/>
    </xf>
    <xf numFmtId="0" fontId="25" fillId="8" borderId="17" xfId="0" applyFont="1" applyFill="1" applyBorder="1" applyAlignment="1">
      <alignment vertical="top" wrapText="1"/>
    </xf>
    <xf numFmtId="0" fontId="6" fillId="8" borderId="0" xfId="0" applyFont="1" applyFill="1"/>
    <xf numFmtId="0" fontId="1" fillId="8" borderId="0" xfId="0" applyFont="1" applyFill="1"/>
    <xf numFmtId="0" fontId="9" fillId="8" borderId="0" xfId="0" applyFont="1" applyFill="1" applyAlignment="1">
      <alignment horizontal="right"/>
    </xf>
    <xf numFmtId="0" fontId="3" fillId="8" borderId="0" xfId="0" applyFont="1" applyFill="1"/>
    <xf numFmtId="0" fontId="25" fillId="8" borderId="0" xfId="0" applyFont="1" applyFill="1" applyAlignment="1">
      <alignment horizontal="left"/>
    </xf>
    <xf numFmtId="42" fontId="25" fillId="8" borderId="0" xfId="0" applyNumberFormat="1" applyFont="1" applyFill="1" applyAlignment="1">
      <alignment horizontal="center" wrapText="1"/>
    </xf>
    <xf numFmtId="49" fontId="3" fillId="8" borderId="0" xfId="0" applyNumberFormat="1" applyFont="1" applyFill="1" applyAlignment="1">
      <alignment horizontal="left"/>
    </xf>
    <xf numFmtId="42" fontId="6" fillId="8" borderId="0" xfId="0" applyNumberFormat="1" applyFont="1" applyFill="1"/>
    <xf numFmtId="0" fontId="0" fillId="8" borderId="0" xfId="0" applyFill="1" applyAlignment="1">
      <alignment horizontal="left" vertical="top"/>
    </xf>
    <xf numFmtId="0" fontId="1" fillId="0" borderId="0" xfId="0" applyFont="1" applyAlignment="1">
      <alignment horizontal="left" vertical="top"/>
    </xf>
    <xf numFmtId="49" fontId="0" fillId="8" borderId="0" xfId="0" applyNumberFormat="1" applyFill="1"/>
    <xf numFmtId="0" fontId="0" fillId="8" borderId="0" xfId="0" applyFill="1" applyAlignment="1">
      <alignment horizontal="center" vertical="center"/>
    </xf>
    <xf numFmtId="0" fontId="6" fillId="8" borderId="16" xfId="0" applyFont="1" applyFill="1" applyBorder="1"/>
    <xf numFmtId="0" fontId="4" fillId="8" borderId="17" xfId="0" applyFont="1" applyFill="1" applyBorder="1" applyAlignment="1">
      <alignment horizontal="left" vertical="top"/>
    </xf>
    <xf numFmtId="49" fontId="4" fillId="8" borderId="0" xfId="0" applyNumberFormat="1" applyFont="1" applyFill="1"/>
    <xf numFmtId="0" fontId="0" fillId="0" borderId="0" xfId="0" applyAlignment="1">
      <alignment horizontal="left"/>
    </xf>
    <xf numFmtId="0" fontId="37" fillId="0" borderId="0" xfId="0" applyFont="1"/>
    <xf numFmtId="0" fontId="2" fillId="0" borderId="0" xfId="0" applyFont="1" applyAlignment="1">
      <alignment horizontal="left" vertical="top"/>
    </xf>
    <xf numFmtId="0" fontId="2" fillId="0" borderId="0" xfId="0" applyFont="1" applyAlignment="1">
      <alignment horizontal="right"/>
    </xf>
    <xf numFmtId="0" fontId="2" fillId="0" borderId="0" xfId="0" applyFont="1" applyAlignment="1">
      <alignment horizontal="left"/>
    </xf>
    <xf numFmtId="0" fontId="45" fillId="0" borderId="0" xfId="3" applyFont="1"/>
    <xf numFmtId="0" fontId="25" fillId="0" borderId="0" xfId="3" applyFont="1"/>
    <xf numFmtId="0" fontId="25" fillId="0" borderId="0" xfId="3" applyFont="1" applyAlignment="1">
      <alignment vertical="center"/>
    </xf>
    <xf numFmtId="0" fontId="3" fillId="0" borderId="0" xfId="0" applyFont="1" applyAlignment="1">
      <alignment horizontal="right" vertical="top"/>
    </xf>
    <xf numFmtId="0" fontId="1" fillId="0" borderId="1" xfId="0" applyFont="1" applyBorder="1" applyAlignment="1">
      <alignment horizontal="left" vertical="top"/>
    </xf>
    <xf numFmtId="0" fontId="0" fillId="0" borderId="14" xfId="0" applyBorder="1" applyAlignment="1">
      <alignment horizontal="left" vertical="top"/>
    </xf>
    <xf numFmtId="49" fontId="0" fillId="0" borderId="7" xfId="0" applyNumberFormat="1" applyBorder="1" applyAlignment="1">
      <alignment horizontal="left" vertical="top"/>
    </xf>
    <xf numFmtId="0" fontId="19" fillId="0" borderId="0" xfId="0" applyFont="1" applyAlignment="1">
      <alignment horizontal="left" vertical="top"/>
    </xf>
    <xf numFmtId="0" fontId="19" fillId="0" borderId="13" xfId="0" applyFont="1" applyBorder="1" applyAlignment="1">
      <alignment horizontal="left" vertical="top"/>
    </xf>
    <xf numFmtId="49" fontId="1" fillId="0" borderId="3" xfId="0" applyNumberFormat="1" applyFont="1" applyBorder="1" applyAlignment="1">
      <alignment horizontal="left" vertical="top" wrapText="1"/>
    </xf>
    <xf numFmtId="49" fontId="1" fillId="0" borderId="16" xfId="0" applyNumberFormat="1" applyFont="1" applyBorder="1" applyAlignment="1">
      <alignment horizontal="left" vertical="top" wrapText="1"/>
    </xf>
    <xf numFmtId="49" fontId="1" fillId="0" borderId="7" xfId="0" applyNumberFormat="1" applyFont="1" applyBorder="1" applyAlignment="1">
      <alignment horizontal="left" vertical="top" wrapText="1"/>
    </xf>
    <xf numFmtId="0" fontId="2" fillId="8" borderId="16" xfId="0" applyFont="1" applyFill="1" applyBorder="1" applyAlignment="1">
      <alignment vertical="top"/>
    </xf>
    <xf numFmtId="0" fontId="37" fillId="8" borderId="14" xfId="0" applyFont="1" applyFill="1" applyBorder="1" applyAlignment="1">
      <alignment vertical="top" wrapText="1"/>
    </xf>
    <xf numFmtId="0" fontId="2" fillId="0" borderId="0" xfId="0" applyFont="1" applyAlignment="1">
      <alignment horizontal="center" vertical="top"/>
    </xf>
    <xf numFmtId="0" fontId="1" fillId="6" borderId="8" xfId="0" applyFont="1" applyFill="1" applyBorder="1" applyAlignment="1" applyProtection="1">
      <alignment horizontal="center" vertical="center"/>
      <protection locked="0"/>
    </xf>
    <xf numFmtId="49" fontId="1" fillId="2" borderId="7" xfId="0" applyNumberFormat="1" applyFont="1" applyFill="1" applyBorder="1" applyAlignment="1">
      <alignment horizontal="left" vertical="top"/>
    </xf>
    <xf numFmtId="164" fontId="0" fillId="0" borderId="12" xfId="1" applyNumberFormat="1" applyFont="1" applyBorder="1"/>
    <xf numFmtId="164" fontId="0" fillId="0" borderId="9" xfId="1" applyNumberFormat="1" applyFont="1" applyBorder="1"/>
    <xf numFmtId="0" fontId="25" fillId="0" borderId="4" xfId="0" applyFont="1" applyBorder="1" applyAlignment="1" applyProtection="1">
      <alignment horizontal="left"/>
      <protection locked="0"/>
    </xf>
    <xf numFmtId="0" fontId="1" fillId="0" borderId="2" xfId="0" applyFont="1" applyBorder="1" applyAlignment="1">
      <alignment horizontal="left"/>
    </xf>
    <xf numFmtId="0" fontId="0" fillId="0" borderId="0" xfId="0" applyAlignment="1">
      <alignment horizontal="center"/>
    </xf>
    <xf numFmtId="0" fontId="0" fillId="0" borderId="13" xfId="0" applyBorder="1" applyAlignment="1">
      <alignment horizontal="center"/>
    </xf>
    <xf numFmtId="0" fontId="45" fillId="0" borderId="0" xfId="3" applyFont="1" applyAlignment="1">
      <alignment horizontal="right" vertical="center"/>
    </xf>
    <xf numFmtId="0" fontId="1" fillId="0" borderId="0" xfId="3" applyAlignment="1">
      <alignment horizontal="right"/>
    </xf>
    <xf numFmtId="0" fontId="25" fillId="4" borderId="4" xfId="0" applyFont="1" applyFill="1" applyBorder="1"/>
    <xf numFmtId="0" fontId="25" fillId="7" borderId="4" xfId="0" applyFont="1" applyFill="1" applyBorder="1"/>
    <xf numFmtId="0" fontId="25" fillId="12" borderId="4" xfId="0" applyFont="1" applyFill="1" applyBorder="1"/>
    <xf numFmtId="0" fontId="2" fillId="0" borderId="0" xfId="0" applyFont="1" applyAlignment="1">
      <alignment horizontal="right" vertical="top"/>
    </xf>
    <xf numFmtId="0" fontId="25" fillId="0" borderId="0" xfId="0" applyFont="1" applyAlignment="1">
      <alignment horizontal="right" vertical="top"/>
    </xf>
    <xf numFmtId="14" fontId="0" fillId="0" borderId="4" xfId="0" applyNumberFormat="1" applyBorder="1" applyProtection="1">
      <protection locked="0"/>
    </xf>
    <xf numFmtId="42" fontId="25" fillId="0" borderId="4" xfId="0" applyNumberFormat="1" applyFont="1" applyBorder="1" applyAlignment="1">
      <alignment wrapText="1"/>
    </xf>
    <xf numFmtId="42" fontId="25" fillId="0" borderId="4" xfId="0" applyNumberFormat="1" applyFont="1" applyBorder="1" applyAlignment="1" applyProtection="1">
      <alignment wrapText="1"/>
      <protection locked="0"/>
    </xf>
    <xf numFmtId="42" fontId="41" fillId="0" borderId="4" xfId="6" applyNumberFormat="1" applyFont="1" applyFill="1" applyBorder="1" applyAlignment="1" applyProtection="1">
      <alignment wrapText="1"/>
    </xf>
    <xf numFmtId="0" fontId="48" fillId="0" borderId="11" xfId="0" applyFont="1" applyBorder="1"/>
    <xf numFmtId="0" fontId="25" fillId="0" borderId="4" xfId="0" applyFont="1" applyBorder="1" applyAlignment="1">
      <alignment vertical="top"/>
    </xf>
    <xf numFmtId="0" fontId="1" fillId="0" borderId="3" xfId="0" applyFont="1" applyBorder="1" applyAlignment="1">
      <alignment vertical="top"/>
    </xf>
    <xf numFmtId="0" fontId="1" fillId="0" borderId="1" xfId="0" applyFont="1" applyBorder="1" applyAlignment="1">
      <alignment vertical="top"/>
    </xf>
    <xf numFmtId="0" fontId="1" fillId="0" borderId="10" xfId="0" applyFont="1" applyBorder="1" applyAlignment="1">
      <alignment vertical="top"/>
    </xf>
    <xf numFmtId="0" fontId="25" fillId="0" borderId="1" xfId="0" applyFont="1" applyBorder="1" applyAlignment="1">
      <alignment horizontal="left" wrapText="1"/>
    </xf>
    <xf numFmtId="42" fontId="25" fillId="0" borderId="1" xfId="0" applyNumberFormat="1" applyFont="1" applyBorder="1"/>
    <xf numFmtId="0" fontId="25" fillId="0" borderId="1" xfId="0" applyFont="1" applyBorder="1" applyAlignment="1">
      <alignment wrapText="1"/>
    </xf>
    <xf numFmtId="0" fontId="25" fillId="0" borderId="1" xfId="0" applyFont="1" applyBorder="1"/>
    <xf numFmtId="0" fontId="25" fillId="0" borderId="1" xfId="0" applyFont="1" applyBorder="1" applyAlignment="1">
      <alignment horizontal="right" wrapText="1"/>
    </xf>
    <xf numFmtId="0" fontId="20" fillId="0" borderId="11" xfId="0" applyFont="1" applyBorder="1"/>
    <xf numFmtId="0" fontId="25" fillId="0" borderId="2" xfId="0" applyFont="1" applyBorder="1" applyAlignment="1">
      <alignment horizontal="left" wrapText="1"/>
    </xf>
    <xf numFmtId="42" fontId="25" fillId="0" borderId="2" xfId="0" applyNumberFormat="1" applyFont="1" applyBorder="1"/>
    <xf numFmtId="0" fontId="25" fillId="0" borderId="2" xfId="0" applyFont="1" applyBorder="1" applyAlignment="1">
      <alignment wrapText="1"/>
    </xf>
    <xf numFmtId="0" fontId="25" fillId="0" borderId="2" xfId="0" applyFont="1" applyBorder="1"/>
    <xf numFmtId="0" fontId="25" fillId="0" borderId="2" xfId="0" applyFont="1" applyBorder="1" applyAlignment="1">
      <alignment horizontal="right" wrapText="1"/>
    </xf>
    <xf numFmtId="0" fontId="4" fillId="0" borderId="8" xfId="0" applyFont="1" applyBorder="1"/>
    <xf numFmtId="0" fontId="40" fillId="0" borderId="1" xfId="0" applyFont="1" applyBorder="1" applyAlignment="1">
      <alignment wrapText="1"/>
    </xf>
    <xf numFmtId="0" fontId="8" fillId="8" borderId="0" xfId="0" applyFont="1" applyFill="1"/>
    <xf numFmtId="0" fontId="14" fillId="8" borderId="0" xfId="0" applyFont="1" applyFill="1"/>
    <xf numFmtId="0" fontId="1" fillId="8" borderId="0" xfId="0" applyFont="1" applyFill="1" applyAlignment="1">
      <alignment horizontal="left" vertical="top" wrapText="1"/>
    </xf>
    <xf numFmtId="0" fontId="4" fillId="0" borderId="0" xfId="0" applyFont="1" applyAlignment="1">
      <alignment horizontal="left"/>
    </xf>
    <xf numFmtId="164" fontId="0" fillId="0" borderId="0" xfId="1" applyNumberFormat="1" applyFont="1" applyBorder="1"/>
    <xf numFmtId="164" fontId="0" fillId="0" borderId="13" xfId="1" applyNumberFormat="1" applyFont="1" applyBorder="1"/>
    <xf numFmtId="14" fontId="1" fillId="0" borderId="4" xfId="0" applyNumberFormat="1" applyFont="1" applyBorder="1" applyAlignment="1" applyProtection="1">
      <alignment horizontal="center" vertical="center"/>
      <protection locked="0"/>
    </xf>
    <xf numFmtId="0" fontId="48" fillId="8" borderId="0" xfId="0" applyFont="1" applyFill="1" applyAlignment="1">
      <alignment vertical="top" wrapText="1"/>
    </xf>
    <xf numFmtId="0" fontId="9" fillId="0" borderId="4" xfId="0" applyFont="1" applyBorder="1" applyAlignment="1" applyProtection="1">
      <alignment horizontal="center" vertical="center" wrapText="1"/>
      <protection locked="0"/>
    </xf>
    <xf numFmtId="0" fontId="1" fillId="8" borderId="0" xfId="0" quotePrefix="1" applyFont="1" applyFill="1"/>
    <xf numFmtId="0" fontId="47" fillId="0" borderId="0" xfId="0" applyFont="1" applyAlignment="1">
      <alignment vertical="top"/>
    </xf>
    <xf numFmtId="14" fontId="0" fillId="5" borderId="8" xfId="0" applyNumberFormat="1" applyFill="1" applyBorder="1" applyProtection="1">
      <protection locked="0"/>
    </xf>
    <xf numFmtId="0" fontId="1" fillId="0" borderId="1" xfId="0" applyFont="1" applyBorder="1" applyAlignment="1">
      <alignment horizontal="left"/>
    </xf>
    <xf numFmtId="0" fontId="37" fillId="0" borderId="0" xfId="3" applyFont="1"/>
    <xf numFmtId="0" fontId="2" fillId="0" borderId="0" xfId="3" applyFont="1" applyAlignment="1">
      <alignment horizontal="right" vertical="top"/>
    </xf>
    <xf numFmtId="0" fontId="18" fillId="0" borderId="1" xfId="3" applyFont="1" applyBorder="1" applyAlignment="1">
      <alignment vertical="top"/>
    </xf>
    <xf numFmtId="0" fontId="18" fillId="0" borderId="0" xfId="3" applyFont="1" applyAlignment="1">
      <alignment horizontal="center"/>
    </xf>
    <xf numFmtId="0" fontId="18" fillId="0" borderId="0" xfId="3" applyFont="1" applyAlignment="1">
      <alignment horizontal="right" vertical="top"/>
    </xf>
    <xf numFmtId="0" fontId="2" fillId="0" borderId="0" xfId="3" applyFont="1" applyAlignment="1">
      <alignment horizontal="right"/>
    </xf>
    <xf numFmtId="0" fontId="25" fillId="0" borderId="0" xfId="3" applyFont="1" applyAlignment="1">
      <alignment horizontal="right"/>
    </xf>
    <xf numFmtId="0" fontId="50" fillId="8" borderId="0" xfId="3" applyFont="1" applyFill="1" applyAlignment="1">
      <alignment horizontal="left" vertical="top"/>
    </xf>
    <xf numFmtId="0" fontId="6" fillId="8" borderId="0" xfId="3" applyFont="1" applyFill="1" applyAlignment="1">
      <alignment horizontal="right"/>
    </xf>
    <xf numFmtId="0" fontId="6" fillId="6" borderId="8" xfId="3" applyFont="1" applyFill="1" applyBorder="1" applyAlignment="1">
      <alignment horizontal="right"/>
    </xf>
    <xf numFmtId="0" fontId="1" fillId="4" borderId="8" xfId="3" applyFill="1" applyBorder="1"/>
    <xf numFmtId="0" fontId="32" fillId="0" borderId="0" xfId="0" applyFont="1" applyAlignment="1">
      <alignment vertical="top"/>
    </xf>
    <xf numFmtId="0" fontId="15" fillId="12" borderId="4" xfId="3" applyFont="1" applyFill="1" applyBorder="1" applyAlignment="1">
      <alignment horizontal="center" vertical="top" wrapText="1"/>
    </xf>
    <xf numFmtId="3" fontId="15" fillId="12" borderId="4" xfId="3" applyNumberFormat="1" applyFont="1" applyFill="1" applyBorder="1" applyAlignment="1">
      <alignment horizontal="center" vertical="top" wrapText="1"/>
    </xf>
    <xf numFmtId="3" fontId="6" fillId="12" borderId="4" xfId="3" applyNumberFormat="1" applyFont="1" applyFill="1" applyBorder="1" applyAlignment="1">
      <alignment horizontal="center" vertical="top" wrapText="1"/>
    </xf>
    <xf numFmtId="3" fontId="6" fillId="12" borderId="4" xfId="3" quotePrefix="1" applyNumberFormat="1" applyFont="1" applyFill="1" applyBorder="1" applyAlignment="1">
      <alignment horizontal="center" vertical="top" wrapText="1"/>
    </xf>
    <xf numFmtId="0" fontId="33" fillId="0" borderId="0" xfId="3" applyFont="1" applyAlignment="1">
      <alignment vertical="center" wrapText="1"/>
    </xf>
    <xf numFmtId="0" fontId="46" fillId="0" borderId="0" xfId="3" applyFont="1" applyAlignment="1">
      <alignment horizontal="center"/>
    </xf>
    <xf numFmtId="0" fontId="4" fillId="0" borderId="0" xfId="3" applyFont="1" applyAlignment="1">
      <alignment horizontal="center" vertical="center" wrapText="1"/>
    </xf>
    <xf numFmtId="0" fontId="4" fillId="0" borderId="0" xfId="3" applyFont="1" applyAlignment="1">
      <alignment horizontal="center" vertical="center"/>
    </xf>
    <xf numFmtId="0" fontId="4" fillId="0" borderId="0" xfId="3" applyFont="1" applyAlignment="1">
      <alignment horizontal="left"/>
    </xf>
    <xf numFmtId="0" fontId="7" fillId="0" borderId="9" xfId="3" applyFont="1" applyBorder="1" applyAlignment="1" applyProtection="1">
      <alignment horizontal="left"/>
      <protection locked="0"/>
    </xf>
    <xf numFmtId="0" fontId="10" fillId="0" borderId="9" xfId="3" applyFont="1" applyBorder="1" applyAlignment="1" applyProtection="1">
      <alignment horizontal="left"/>
      <protection locked="0"/>
    </xf>
    <xf numFmtId="0" fontId="11" fillId="0" borderId="9" xfId="3" applyFont="1" applyBorder="1" applyAlignment="1" applyProtection="1">
      <alignment horizontal="left"/>
      <protection locked="0"/>
    </xf>
    <xf numFmtId="0" fontId="11" fillId="0" borderId="9" xfId="3" applyFont="1" applyBorder="1" applyAlignment="1" applyProtection="1">
      <alignment horizontal="left" vertical="center"/>
      <protection locked="0"/>
    </xf>
    <xf numFmtId="37" fontId="11" fillId="0" borderId="9" xfId="3" applyNumberFormat="1" applyFont="1" applyBorder="1" applyAlignment="1" applyProtection="1">
      <alignment horizontal="left"/>
      <protection locked="0"/>
    </xf>
    <xf numFmtId="165" fontId="7" fillId="0" borderId="9" xfId="2" applyNumberFormat="1" applyFont="1" applyBorder="1" applyProtection="1">
      <protection locked="0"/>
    </xf>
    <xf numFmtId="165" fontId="7" fillId="4" borderId="9" xfId="2" applyNumberFormat="1" applyFont="1" applyFill="1" applyBorder="1"/>
    <xf numFmtId="0" fontId="4" fillId="0" borderId="0" xfId="3" applyFont="1" applyAlignment="1">
      <alignment horizontal="right" vertical="top"/>
    </xf>
    <xf numFmtId="0" fontId="1" fillId="8" borderId="10" xfId="0" applyFont="1" applyFill="1" applyBorder="1" applyAlignment="1">
      <alignment horizontal="left" vertical="top"/>
    </xf>
    <xf numFmtId="0" fontId="37" fillId="0" borderId="0" xfId="3" applyFont="1" applyAlignment="1">
      <alignment vertical="top" wrapText="1"/>
    </xf>
    <xf numFmtId="0" fontId="2" fillId="0" borderId="0" xfId="3" applyFont="1" applyAlignment="1">
      <alignment horizontal="right" vertical="center"/>
    </xf>
    <xf numFmtId="0" fontId="25" fillId="0" borderId="0" xfId="3" applyFont="1" applyAlignment="1">
      <alignment horizontal="center" vertical="center" wrapText="1"/>
    </xf>
    <xf numFmtId="0" fontId="25" fillId="0" borderId="0" xfId="3" applyFont="1" applyAlignment="1">
      <alignment horizontal="right" vertical="center"/>
    </xf>
    <xf numFmtId="0" fontId="44" fillId="0" borderId="0" xfId="3" applyFont="1" applyAlignment="1">
      <alignment horizontal="left" vertical="top"/>
    </xf>
    <xf numFmtId="0" fontId="36" fillId="0" borderId="0" xfId="3" applyFont="1" applyAlignment="1">
      <alignment horizontal="right" vertical="top"/>
    </xf>
    <xf numFmtId="14" fontId="1" fillId="5" borderId="8" xfId="0" applyNumberFormat="1" applyFont="1" applyFill="1" applyBorder="1" applyProtection="1">
      <protection locked="0"/>
    </xf>
    <xf numFmtId="0" fontId="25" fillId="0" borderId="4" xfId="0" applyFont="1" applyBorder="1" applyAlignment="1">
      <alignment horizontal="left"/>
    </xf>
    <xf numFmtId="0" fontId="36" fillId="4" borderId="4" xfId="0" applyFont="1" applyFill="1" applyBorder="1"/>
    <xf numFmtId="165" fontId="1" fillId="5" borderId="8" xfId="2" applyNumberFormat="1" applyFont="1" applyFill="1" applyBorder="1" applyProtection="1">
      <protection locked="0"/>
    </xf>
    <xf numFmtId="1" fontId="1" fillId="5" borderId="8" xfId="0" applyNumberFormat="1" applyFont="1" applyFill="1" applyBorder="1" applyProtection="1">
      <protection locked="0"/>
    </xf>
    <xf numFmtId="1" fontId="1" fillId="0" borderId="4" xfId="0" applyNumberFormat="1" applyFont="1" applyBorder="1" applyProtection="1">
      <protection locked="0"/>
    </xf>
    <xf numFmtId="0" fontId="6" fillId="0" borderId="8" xfId="0" applyFont="1" applyBorder="1" applyAlignment="1">
      <alignment horizontal="center"/>
    </xf>
    <xf numFmtId="49" fontId="1" fillId="0" borderId="0" xfId="0" applyNumberFormat="1" applyFont="1" applyAlignment="1">
      <alignment horizontal="left" vertical="top" wrapText="1"/>
    </xf>
    <xf numFmtId="49" fontId="1" fillId="0" borderId="13" xfId="0" applyNumberFormat="1" applyFont="1" applyBorder="1" applyAlignment="1">
      <alignment horizontal="left" vertical="top" wrapText="1"/>
    </xf>
    <xf numFmtId="49" fontId="1" fillId="0" borderId="1" xfId="0" applyNumberFormat="1" applyFont="1" applyBorder="1" applyAlignment="1">
      <alignment horizontal="left" wrapText="1"/>
    </xf>
    <xf numFmtId="49" fontId="1" fillId="0" borderId="10" xfId="0" applyNumberFormat="1" applyFont="1" applyBorder="1" applyAlignment="1">
      <alignment horizontal="left" wrapText="1"/>
    </xf>
    <xf numFmtId="0" fontId="12" fillId="2" borderId="6"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8" xfId="0" applyFont="1" applyFill="1" applyBorder="1" applyAlignment="1">
      <alignment horizontal="center" vertical="top" wrapText="1"/>
    </xf>
    <xf numFmtId="0" fontId="13"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8" xfId="0" applyFont="1" applyFill="1" applyBorder="1" applyAlignment="1">
      <alignment horizontal="center" vertical="center" wrapText="1"/>
    </xf>
    <xf numFmtId="49" fontId="0" fillId="8" borderId="2" xfId="0" applyNumberFormat="1" applyFill="1" applyBorder="1" applyAlignment="1">
      <alignment horizontal="center"/>
    </xf>
    <xf numFmtId="0" fontId="6" fillId="0" borderId="16" xfId="0" applyFont="1" applyBorder="1" applyAlignment="1">
      <alignment horizontal="left" vertical="top"/>
    </xf>
    <xf numFmtId="0" fontId="6" fillId="0" borderId="14" xfId="0" applyFont="1" applyBorder="1" applyAlignment="1">
      <alignment horizontal="left" vertical="top"/>
    </xf>
    <xf numFmtId="0" fontId="6" fillId="0" borderId="17" xfId="0" applyFont="1" applyBorder="1" applyAlignment="1">
      <alignment horizontal="left" vertical="top"/>
    </xf>
    <xf numFmtId="0" fontId="6" fillId="0" borderId="7" xfId="0" applyFont="1" applyBorder="1" applyAlignment="1">
      <alignment horizontal="left" vertical="top"/>
    </xf>
    <xf numFmtId="0" fontId="6" fillId="0" borderId="0" xfId="0" applyFont="1" applyAlignment="1">
      <alignment horizontal="left" vertical="top"/>
    </xf>
    <xf numFmtId="0" fontId="6" fillId="0" borderId="13" xfId="0" applyFont="1" applyBorder="1" applyAlignment="1">
      <alignment horizontal="left" vertical="top"/>
    </xf>
    <xf numFmtId="0" fontId="1" fillId="2" borderId="2" xfId="0" applyFont="1" applyFill="1" applyBorder="1" applyAlignment="1">
      <alignment horizontal="left" vertical="top" wrapText="1"/>
    </xf>
    <xf numFmtId="0" fontId="0" fillId="0" borderId="2" xfId="0" applyBorder="1" applyAlignment="1">
      <alignment horizontal="left" vertical="top" wrapText="1"/>
    </xf>
    <xf numFmtId="0" fontId="0" fillId="0" borderId="8" xfId="0" applyBorder="1" applyAlignment="1">
      <alignment horizontal="left" vertical="top" wrapText="1"/>
    </xf>
    <xf numFmtId="49" fontId="0" fillId="8" borderId="14" xfId="0" applyNumberFormat="1" applyFill="1" applyBorder="1" applyAlignment="1">
      <alignment horizontal="center"/>
    </xf>
    <xf numFmtId="0" fontId="2" fillId="8" borderId="7" xfId="0" applyFont="1" applyFill="1" applyBorder="1" applyAlignment="1">
      <alignment horizontal="left"/>
    </xf>
    <xf numFmtId="0" fontId="2" fillId="8" borderId="0" xfId="0" applyFont="1" applyFill="1" applyAlignment="1">
      <alignment horizontal="left"/>
    </xf>
    <xf numFmtId="0" fontId="18" fillId="2" borderId="16" xfId="0" applyFont="1" applyFill="1" applyBorder="1" applyAlignment="1">
      <alignment horizontal="left"/>
    </xf>
    <xf numFmtId="0" fontId="18" fillId="2" borderId="14" xfId="0" applyFont="1" applyFill="1" applyBorder="1" applyAlignment="1">
      <alignment horizontal="left"/>
    </xf>
    <xf numFmtId="0" fontId="18" fillId="2" borderId="17" xfId="0" applyFont="1" applyFill="1" applyBorder="1" applyAlignment="1">
      <alignment horizontal="left"/>
    </xf>
    <xf numFmtId="0" fontId="3" fillId="2" borderId="3" xfId="0" applyFont="1" applyFill="1" applyBorder="1" applyAlignment="1">
      <alignment horizontal="left"/>
    </xf>
    <xf numFmtId="0" fontId="3" fillId="2" borderId="1" xfId="0" applyFont="1" applyFill="1" applyBorder="1" applyAlignment="1">
      <alignment horizontal="left"/>
    </xf>
    <xf numFmtId="0" fontId="3" fillId="2" borderId="10" xfId="0" applyFont="1" applyFill="1" applyBorder="1" applyAlignment="1">
      <alignment horizontal="left"/>
    </xf>
    <xf numFmtId="0" fontId="1" fillId="2" borderId="14" xfId="0" applyFont="1" applyFill="1" applyBorder="1" applyAlignment="1">
      <alignment horizontal="left" vertical="top"/>
    </xf>
    <xf numFmtId="0" fontId="1" fillId="2" borderId="17" xfId="0" applyFont="1" applyFill="1" applyBorder="1" applyAlignment="1">
      <alignment horizontal="left" vertical="top"/>
    </xf>
    <xf numFmtId="0" fontId="0" fillId="2" borderId="2" xfId="0" applyFill="1" applyBorder="1" applyAlignment="1">
      <alignment horizontal="left" vertical="top" wrapText="1"/>
    </xf>
    <xf numFmtId="0" fontId="0" fillId="2" borderId="8" xfId="0" applyFill="1" applyBorder="1" applyAlignment="1">
      <alignment horizontal="left" vertical="top" wrapText="1"/>
    </xf>
    <xf numFmtId="0" fontId="1" fillId="2" borderId="2" xfId="0" applyFont="1" applyFill="1" applyBorder="1" applyAlignment="1">
      <alignment horizontal="left" vertical="top"/>
    </xf>
    <xf numFmtId="0" fontId="1" fillId="2" borderId="8" xfId="0" applyFont="1" applyFill="1" applyBorder="1" applyAlignment="1">
      <alignment horizontal="left" vertical="top"/>
    </xf>
    <xf numFmtId="0" fontId="1" fillId="2" borderId="14" xfId="0" applyFont="1" applyFill="1" applyBorder="1" applyAlignment="1">
      <alignment horizontal="left" vertical="top" wrapText="1"/>
    </xf>
    <xf numFmtId="0" fontId="1" fillId="2" borderId="17" xfId="0" applyFont="1" applyFill="1" applyBorder="1" applyAlignment="1">
      <alignment horizontal="left" vertical="top" wrapText="1"/>
    </xf>
    <xf numFmtId="0" fontId="0" fillId="0" borderId="1" xfId="0" applyBorder="1" applyAlignment="1">
      <alignment horizontal="left" vertical="top" wrapText="1"/>
    </xf>
    <xf numFmtId="0" fontId="1" fillId="0" borderId="14" xfId="0" applyFont="1" applyBorder="1" applyAlignment="1">
      <alignment horizontal="left" vertical="center" wrapText="1"/>
    </xf>
    <xf numFmtId="0" fontId="1" fillId="0" borderId="17" xfId="0" applyFont="1" applyBorder="1" applyAlignment="1">
      <alignment horizontal="left" vertical="center" wrapText="1"/>
    </xf>
    <xf numFmtId="0" fontId="1" fillId="0" borderId="1"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4" xfId="0" applyFont="1" applyBorder="1" applyAlignment="1">
      <alignment horizontal="left"/>
    </xf>
    <xf numFmtId="0" fontId="1" fillId="0" borderId="17" xfId="0" applyFont="1" applyBorder="1" applyAlignment="1">
      <alignment horizontal="left"/>
    </xf>
    <xf numFmtId="0" fontId="0" fillId="0" borderId="0" xfId="0" applyAlignment="1">
      <alignment horizontal="left"/>
    </xf>
    <xf numFmtId="0" fontId="0" fillId="0" borderId="13" xfId="0" applyBorder="1" applyAlignment="1">
      <alignment horizontal="left"/>
    </xf>
    <xf numFmtId="0" fontId="0" fillId="0" borderId="1" xfId="0" applyBorder="1" applyAlignment="1">
      <alignment horizontal="left"/>
    </xf>
    <xf numFmtId="0" fontId="0" fillId="0" borderId="10" xfId="0" applyBorder="1" applyAlignment="1">
      <alignment horizontal="left"/>
    </xf>
    <xf numFmtId="0" fontId="3" fillId="8" borderId="7" xfId="0" applyFont="1" applyFill="1" applyBorder="1" applyAlignment="1">
      <alignment horizontal="left"/>
    </xf>
    <xf numFmtId="0" fontId="3" fillId="8" borderId="0" xfId="0" applyFont="1" applyFill="1" applyAlignment="1">
      <alignment horizontal="left"/>
    </xf>
    <xf numFmtId="0" fontId="1" fillId="0" borderId="14" xfId="0" applyFont="1" applyBorder="1" applyAlignment="1">
      <alignment horizontal="left" vertical="top" wrapText="1"/>
    </xf>
    <xf numFmtId="0" fontId="0" fillId="0" borderId="14" xfId="0" applyBorder="1" applyAlignment="1">
      <alignment horizontal="left" vertical="top" wrapText="1"/>
    </xf>
    <xf numFmtId="0" fontId="1" fillId="0" borderId="2" xfId="0" applyFont="1" applyBorder="1" applyAlignment="1">
      <alignment horizontal="left"/>
    </xf>
    <xf numFmtId="0" fontId="1" fillId="0" borderId="8" xfId="0" applyFont="1" applyBorder="1" applyAlignment="1">
      <alignment horizontal="left"/>
    </xf>
    <xf numFmtId="0" fontId="1" fillId="0" borderId="14" xfId="0" applyFont="1" applyBorder="1" applyAlignment="1">
      <alignment horizontal="left" vertical="top"/>
    </xf>
    <xf numFmtId="0" fontId="1" fillId="0" borderId="17" xfId="0" applyFont="1" applyBorder="1" applyAlignment="1">
      <alignment horizontal="left" vertical="top"/>
    </xf>
    <xf numFmtId="0" fontId="0" fillId="0" borderId="14" xfId="0" applyBorder="1" applyAlignment="1">
      <alignment horizontal="left"/>
    </xf>
    <xf numFmtId="0" fontId="0" fillId="0" borderId="17" xfId="0" applyBorder="1" applyAlignment="1">
      <alignment horizontal="left"/>
    </xf>
    <xf numFmtId="0" fontId="1" fillId="0" borderId="0" xfId="0" applyFont="1" applyAlignment="1">
      <alignment horizontal="left"/>
    </xf>
    <xf numFmtId="0" fontId="1" fillId="0" borderId="13" xfId="0" applyFont="1" applyBorder="1" applyAlignment="1">
      <alignment horizontal="left"/>
    </xf>
    <xf numFmtId="0" fontId="0" fillId="0" borderId="17" xfId="0" applyBorder="1" applyAlignment="1">
      <alignment horizontal="left" vertical="top" wrapText="1"/>
    </xf>
    <xf numFmtId="0" fontId="0" fillId="0" borderId="14" xfId="0" applyBorder="1" applyAlignment="1">
      <alignment horizontal="left" vertical="center" wrapText="1"/>
    </xf>
    <xf numFmtId="0" fontId="0" fillId="0" borderId="17" xfId="0" applyBorder="1" applyAlignment="1">
      <alignment horizontal="left" vertical="center" wrapText="1"/>
    </xf>
    <xf numFmtId="0" fontId="1" fillId="0" borderId="1" xfId="0" applyFont="1" applyBorder="1" applyAlignment="1">
      <alignment horizontal="left" vertical="top" wrapText="1"/>
    </xf>
    <xf numFmtId="0" fontId="1" fillId="0" borderId="10" xfId="0" applyFont="1" applyBorder="1" applyAlignment="1">
      <alignment horizontal="left" vertical="top" wrapText="1"/>
    </xf>
    <xf numFmtId="0" fontId="0" fillId="0" borderId="1" xfId="0" applyBorder="1" applyAlignment="1">
      <alignment horizontal="left" wrapText="1"/>
    </xf>
    <xf numFmtId="0" fontId="0" fillId="0" borderId="10" xfId="0" applyBorder="1" applyAlignment="1">
      <alignment horizontal="left" wrapText="1"/>
    </xf>
    <xf numFmtId="0" fontId="1" fillId="0" borderId="1" xfId="0" applyFont="1" applyBorder="1" applyAlignment="1">
      <alignment horizontal="left"/>
    </xf>
    <xf numFmtId="0" fontId="1" fillId="0" borderId="10" xfId="0" applyFont="1" applyBorder="1" applyAlignment="1">
      <alignment horizontal="left"/>
    </xf>
    <xf numFmtId="49" fontId="1" fillId="8" borderId="2" xfId="0" applyNumberFormat="1" applyFont="1" applyFill="1" applyBorder="1" applyAlignment="1">
      <alignment horizontal="center"/>
    </xf>
    <xf numFmtId="49" fontId="1" fillId="8" borderId="8" xfId="0" applyNumberFormat="1" applyFont="1" applyFill="1" applyBorder="1" applyAlignment="1">
      <alignment horizontal="center"/>
    </xf>
    <xf numFmtId="49" fontId="12" fillId="4" borderId="16" xfId="0" applyNumberFormat="1" applyFont="1" applyFill="1" applyBorder="1" applyAlignment="1">
      <alignment horizontal="left" vertical="top" wrapText="1"/>
    </xf>
    <xf numFmtId="49" fontId="12" fillId="4" borderId="14" xfId="0" applyNumberFormat="1" applyFont="1" applyFill="1" applyBorder="1" applyAlignment="1">
      <alignment horizontal="left" vertical="top" wrapText="1"/>
    </xf>
    <xf numFmtId="49" fontId="12" fillId="4" borderId="17" xfId="0" applyNumberFormat="1" applyFont="1" applyFill="1" applyBorder="1" applyAlignment="1">
      <alignment horizontal="left" vertical="top" wrapText="1"/>
    </xf>
    <xf numFmtId="49" fontId="12" fillId="4" borderId="3" xfId="0" applyNumberFormat="1" applyFont="1" applyFill="1" applyBorder="1" applyAlignment="1">
      <alignment horizontal="left" vertical="top" wrapText="1"/>
    </xf>
    <xf numFmtId="49" fontId="12" fillId="4" borderId="1" xfId="0" applyNumberFormat="1" applyFont="1" applyFill="1" applyBorder="1" applyAlignment="1">
      <alignment horizontal="left" vertical="top" wrapText="1"/>
    </xf>
    <xf numFmtId="49" fontId="12" fillId="4" borderId="10" xfId="0" applyNumberFormat="1" applyFont="1" applyFill="1" applyBorder="1" applyAlignment="1">
      <alignment horizontal="left" vertical="top" wrapText="1"/>
    </xf>
    <xf numFmtId="0" fontId="3" fillId="4" borderId="17" xfId="0" applyFont="1" applyFill="1" applyBorder="1" applyAlignment="1">
      <alignment horizontal="center" vertical="center"/>
    </xf>
    <xf numFmtId="0" fontId="3" fillId="4" borderId="10" xfId="0" applyFont="1" applyFill="1" applyBorder="1" applyAlignment="1">
      <alignment horizontal="center" vertical="center"/>
    </xf>
    <xf numFmtId="0" fontId="0" fillId="0" borderId="2" xfId="0" applyBorder="1" applyAlignment="1">
      <alignment horizontal="left"/>
    </xf>
    <xf numFmtId="0" fontId="0" fillId="0" borderId="8" xfId="0" applyBorder="1" applyAlignment="1">
      <alignment horizontal="left"/>
    </xf>
    <xf numFmtId="0" fontId="1" fillId="0" borderId="1" xfId="0" applyFont="1" applyBorder="1" applyAlignment="1">
      <alignment horizontal="left" wrapText="1"/>
    </xf>
    <xf numFmtId="0" fontId="1" fillId="0" borderId="10" xfId="0" applyFont="1" applyBorder="1" applyAlignment="1">
      <alignment horizontal="left" wrapText="1"/>
    </xf>
    <xf numFmtId="0" fontId="1" fillId="5" borderId="4" xfId="0" applyFont="1" applyFill="1" applyBorder="1" applyAlignment="1" applyProtection="1">
      <alignment horizontal="left"/>
      <protection locked="0"/>
    </xf>
    <xf numFmtId="0" fontId="4" fillId="10" borderId="4" xfId="3" applyFont="1" applyFill="1" applyBorder="1" applyAlignment="1">
      <alignment horizontal="center" vertical="center" wrapText="1"/>
    </xf>
    <xf numFmtId="49" fontId="43" fillId="8" borderId="14" xfId="0"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Alignment="1">
      <alignment horizontal="left"/>
    </xf>
    <xf numFmtId="0" fontId="3" fillId="4" borderId="13" xfId="0" applyFont="1" applyFill="1" applyBorder="1" applyAlignment="1">
      <alignment horizontal="left"/>
    </xf>
    <xf numFmtId="49" fontId="3" fillId="4" borderId="0" xfId="0" applyNumberFormat="1" applyFont="1" applyFill="1" applyAlignment="1">
      <alignment horizontal="left"/>
    </xf>
    <xf numFmtId="49" fontId="3" fillId="4" borderId="13" xfId="0" applyNumberFormat="1" applyFont="1" applyFill="1" applyBorder="1" applyAlignment="1">
      <alignment horizontal="left"/>
    </xf>
    <xf numFmtId="0" fontId="3" fillId="4" borderId="7" xfId="0" applyFont="1" applyFill="1" applyBorder="1" applyAlignment="1">
      <alignment horizontal="right" vertical="top"/>
    </xf>
    <xf numFmtId="0" fontId="3" fillId="4" borderId="3" xfId="0" applyFont="1" applyFill="1" applyBorder="1" applyAlignment="1">
      <alignment horizontal="right" vertical="top"/>
    </xf>
    <xf numFmtId="49" fontId="3" fillId="4" borderId="0" xfId="0" applyNumberFormat="1" applyFont="1" applyFill="1" applyAlignment="1">
      <alignment horizontal="left" vertical="top" wrapText="1"/>
    </xf>
    <xf numFmtId="49" fontId="3" fillId="4" borderId="13" xfId="0" applyNumberFormat="1" applyFont="1" applyFill="1" applyBorder="1" applyAlignment="1">
      <alignment horizontal="left" vertical="top" wrapText="1"/>
    </xf>
    <xf numFmtId="49" fontId="3" fillId="4" borderId="1" xfId="0" applyNumberFormat="1" applyFont="1" applyFill="1" applyBorder="1" applyAlignment="1">
      <alignment horizontal="left" vertical="top" wrapText="1"/>
    </xf>
    <xf numFmtId="49" fontId="3" fillId="4" borderId="10" xfId="0" applyNumberFormat="1" applyFont="1" applyFill="1" applyBorder="1" applyAlignment="1">
      <alignment horizontal="left" vertical="top" wrapText="1"/>
    </xf>
    <xf numFmtId="0" fontId="26" fillId="2" borderId="6" xfId="0" applyFont="1" applyFill="1" applyBorder="1" applyAlignment="1">
      <alignment horizontal="left" vertical="top" wrapText="1"/>
    </xf>
    <xf numFmtId="0" fontId="26" fillId="2" borderId="2" xfId="0" applyFont="1" applyFill="1" applyBorder="1" applyAlignment="1">
      <alignment horizontal="left" vertical="top" wrapText="1"/>
    </xf>
    <xf numFmtId="0" fontId="26" fillId="2" borderId="8" xfId="0" applyFont="1" applyFill="1" applyBorder="1" applyAlignment="1">
      <alignment horizontal="left" vertical="top" wrapText="1"/>
    </xf>
    <xf numFmtId="49" fontId="4" fillId="8" borderId="14" xfId="0" applyNumberFormat="1" applyFont="1" applyFill="1" applyBorder="1" applyAlignment="1">
      <alignment horizontal="center"/>
    </xf>
    <xf numFmtId="0" fontId="25" fillId="10" borderId="11" xfId="3" applyFont="1" applyFill="1" applyBorder="1" applyAlignment="1">
      <alignment horizontal="left" vertical="top" wrapText="1"/>
    </xf>
    <xf numFmtId="0" fontId="25" fillId="10" borderId="9" xfId="3" applyFont="1" applyFill="1" applyBorder="1" applyAlignment="1">
      <alignment horizontal="left" vertical="top" wrapText="1"/>
    </xf>
    <xf numFmtId="0" fontId="4" fillId="13" borderId="4" xfId="0" applyFont="1" applyFill="1" applyBorder="1" applyAlignment="1">
      <alignment horizontal="left" vertical="top"/>
    </xf>
    <xf numFmtId="165" fontId="25" fillId="4" borderId="4" xfId="2" applyNumberFormat="1" applyFont="1" applyFill="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49" fillId="4" borderId="6" xfId="0" applyFont="1" applyFill="1" applyBorder="1" applyAlignment="1">
      <alignment horizontal="center"/>
    </xf>
    <xf numFmtId="0" fontId="49" fillId="4" borderId="2" xfId="0" applyFont="1" applyFill="1" applyBorder="1" applyAlignment="1">
      <alignment horizontal="center"/>
    </xf>
    <xf numFmtId="0" fontId="49" fillId="4" borderId="8" xfId="0" applyFont="1" applyFill="1" applyBorder="1" applyAlignment="1">
      <alignment horizontal="center"/>
    </xf>
    <xf numFmtId="0" fontId="1" fillId="8" borderId="0" xfId="0" applyFont="1" applyFill="1" applyAlignment="1">
      <alignment horizontal="left" vertical="top" wrapText="1"/>
    </xf>
    <xf numFmtId="0" fontId="1" fillId="8" borderId="13" xfId="0" applyFont="1" applyFill="1" applyBorder="1" applyAlignment="1">
      <alignment horizontal="left" vertical="top" wrapText="1"/>
    </xf>
    <xf numFmtId="0" fontId="48" fillId="8" borderId="0" xfId="0" applyFont="1" applyFill="1" applyAlignment="1">
      <alignment horizontal="left" vertical="top" wrapText="1"/>
    </xf>
    <xf numFmtId="0" fontId="48" fillId="8" borderId="13" xfId="0" applyFont="1" applyFill="1" applyBorder="1" applyAlignment="1">
      <alignment horizontal="left" vertical="top" wrapText="1"/>
    </xf>
    <xf numFmtId="164" fontId="25" fillId="4" borderId="4" xfId="1" applyNumberFormat="1" applyFont="1" applyFill="1" applyBorder="1" applyAlignment="1">
      <alignment horizontal="center" vertical="center" wrapText="1"/>
    </xf>
    <xf numFmtId="0" fontId="3" fillId="0" borderId="7" xfId="0" applyFont="1" applyBorder="1" applyAlignment="1">
      <alignment horizontal="left"/>
    </xf>
    <xf numFmtId="0" fontId="3" fillId="0" borderId="0" xfId="0" applyFont="1" applyAlignment="1">
      <alignment horizontal="left"/>
    </xf>
    <xf numFmtId="0" fontId="3" fillId="0" borderId="13" xfId="0" applyFont="1" applyBorder="1" applyAlignment="1">
      <alignment horizontal="left"/>
    </xf>
    <xf numFmtId="164" fontId="25" fillId="4" borderId="6" xfId="1" applyNumberFormat="1" applyFont="1" applyFill="1" applyBorder="1" applyAlignment="1">
      <alignment horizontal="center" vertical="center" wrapText="1"/>
    </xf>
    <xf numFmtId="164" fontId="25" fillId="4" borderId="8" xfId="1" applyNumberFormat="1" applyFont="1" applyFill="1" applyBorder="1" applyAlignment="1">
      <alignment horizontal="center" vertical="center" wrapText="1"/>
    </xf>
    <xf numFmtId="0" fontId="25" fillId="0" borderId="4" xfId="0" applyFont="1" applyBorder="1" applyAlignment="1">
      <alignment horizontal="left"/>
    </xf>
    <xf numFmtId="0" fontId="37" fillId="13" borderId="6" xfId="0" applyFont="1" applyFill="1" applyBorder="1" applyAlignment="1">
      <alignment horizontal="center"/>
    </xf>
    <xf numFmtId="0" fontId="37" fillId="13" borderId="2" xfId="0" applyFont="1" applyFill="1" applyBorder="1" applyAlignment="1">
      <alignment horizontal="center"/>
    </xf>
    <xf numFmtId="0" fontId="37" fillId="13" borderId="8" xfId="0" applyFont="1" applyFill="1" applyBorder="1" applyAlignment="1">
      <alignment horizontal="center"/>
    </xf>
    <xf numFmtId="0" fontId="18" fillId="4" borderId="4" xfId="0" applyFont="1" applyFill="1" applyBorder="1" applyAlignment="1">
      <alignment horizontal="left"/>
    </xf>
    <xf numFmtId="0" fontId="4" fillId="10" borderId="16" xfId="3" applyFont="1" applyFill="1" applyBorder="1" applyAlignment="1">
      <alignment horizontal="center" vertical="center" wrapText="1"/>
    </xf>
    <xf numFmtId="0" fontId="4" fillId="10" borderId="14" xfId="3" applyFont="1" applyFill="1" applyBorder="1" applyAlignment="1">
      <alignment horizontal="center" vertical="center" wrapText="1"/>
    </xf>
    <xf numFmtId="0" fontId="4" fillId="10" borderId="17" xfId="3" applyFont="1" applyFill="1" applyBorder="1" applyAlignment="1">
      <alignment horizontal="center" vertical="center" wrapText="1"/>
    </xf>
    <xf numFmtId="0" fontId="4" fillId="10" borderId="3" xfId="3" applyFont="1" applyFill="1" applyBorder="1" applyAlignment="1">
      <alignment horizontal="center" vertical="center" wrapText="1"/>
    </xf>
    <xf numFmtId="0" fontId="4" fillId="10" borderId="1" xfId="3" applyFont="1" applyFill="1" applyBorder="1" applyAlignment="1">
      <alignment horizontal="center" vertical="center" wrapText="1"/>
    </xf>
    <xf numFmtId="0" fontId="4" fillId="10" borderId="10" xfId="3" applyFont="1" applyFill="1" applyBorder="1" applyAlignment="1">
      <alignment horizontal="center" vertical="center" wrapText="1"/>
    </xf>
    <xf numFmtId="0" fontId="25" fillId="0" borderId="6" xfId="0" applyFont="1" applyBorder="1" applyAlignment="1">
      <alignment horizontal="left"/>
    </xf>
    <xf numFmtId="0" fontId="25" fillId="0" borderId="2" xfId="0" applyFont="1" applyBorder="1" applyAlignment="1">
      <alignment horizontal="left"/>
    </xf>
    <xf numFmtId="0" fontId="25" fillId="0" borderId="8" xfId="0" applyFont="1" applyBorder="1" applyAlignment="1">
      <alignment horizontal="left"/>
    </xf>
    <xf numFmtId="0" fontId="25" fillId="4" borderId="16" xfId="0" applyFont="1" applyFill="1" applyBorder="1" applyAlignment="1">
      <alignment horizontal="left" vertical="top" wrapText="1"/>
    </xf>
    <xf numFmtId="0" fontId="25" fillId="4" borderId="14" xfId="0" applyFont="1" applyFill="1" applyBorder="1" applyAlignment="1">
      <alignment horizontal="left" vertical="top" wrapText="1"/>
    </xf>
    <xf numFmtId="0" fontId="25" fillId="4" borderId="17"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3" xfId="0" applyFont="1" applyFill="1" applyBorder="1" applyAlignment="1">
      <alignment horizontal="left" vertical="top" wrapText="1"/>
    </xf>
    <xf numFmtId="0" fontId="25" fillId="4" borderId="3" xfId="0" applyFont="1" applyFill="1" applyBorder="1" applyAlignment="1">
      <alignment horizontal="left" vertical="top" wrapText="1"/>
    </xf>
    <xf numFmtId="0" fontId="25" fillId="4" borderId="1" xfId="0" applyFont="1" applyFill="1" applyBorder="1" applyAlignment="1">
      <alignment horizontal="left" vertical="top" wrapText="1"/>
    </xf>
    <xf numFmtId="0" fontId="25" fillId="4" borderId="10" xfId="0" applyFont="1" applyFill="1" applyBorder="1" applyAlignment="1">
      <alignment horizontal="left" vertical="top" wrapText="1"/>
    </xf>
    <xf numFmtId="0" fontId="25" fillId="0" borderId="4" xfId="0" applyFont="1" applyBorder="1" applyAlignment="1">
      <alignment horizontal="left" vertical="center"/>
    </xf>
    <xf numFmtId="0" fontId="25" fillId="0" borderId="4" xfId="0" applyFont="1" applyBorder="1" applyAlignment="1" applyProtection="1">
      <alignment horizontal="left"/>
      <protection locked="0"/>
    </xf>
    <xf numFmtId="0" fontId="25" fillId="0" borderId="6" xfId="0" applyFont="1" applyBorder="1" applyAlignment="1" applyProtection="1">
      <alignment horizontal="left"/>
      <protection locked="0"/>
    </xf>
    <xf numFmtId="0" fontId="25" fillId="0" borderId="2" xfId="0" applyFont="1" applyBorder="1" applyAlignment="1" applyProtection="1">
      <alignment horizontal="left"/>
      <protection locked="0"/>
    </xf>
    <xf numFmtId="0" fontId="25" fillId="0" borderId="8" xfId="0" applyFont="1" applyBorder="1" applyAlignment="1" applyProtection="1">
      <alignment horizontal="left"/>
      <protection locked="0"/>
    </xf>
    <xf numFmtId="42" fontId="1" fillId="5" borderId="4" xfId="0" applyNumberFormat="1" applyFont="1" applyFill="1" applyBorder="1" applyAlignment="1" applyProtection="1">
      <alignment horizontal="left"/>
      <protection locked="0"/>
    </xf>
    <xf numFmtId="0" fontId="18" fillId="0" borderId="1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wrapText="1"/>
    </xf>
    <xf numFmtId="165" fontId="25" fillId="0" borderId="6" xfId="2" applyNumberFormat="1" applyFont="1" applyFill="1" applyBorder="1" applyAlignment="1" applyProtection="1">
      <alignment horizontal="center" wrapText="1"/>
      <protection locked="0"/>
    </xf>
    <xf numFmtId="165" fontId="25" fillId="0" borderId="8" xfId="2" applyNumberFormat="1" applyFont="1" applyFill="1" applyBorder="1" applyAlignment="1" applyProtection="1">
      <alignment horizontal="center" wrapText="1"/>
      <protection locked="0"/>
    </xf>
    <xf numFmtId="0" fontId="18" fillId="0" borderId="4" xfId="0" applyFont="1" applyBorder="1" applyAlignment="1">
      <alignment horizontal="center" vertical="center" wrapText="1"/>
    </xf>
    <xf numFmtId="42" fontId="1" fillId="5" borderId="4" xfId="0" applyNumberFormat="1" applyFont="1" applyFill="1" applyBorder="1" applyAlignment="1" applyProtection="1">
      <alignment horizontal="center"/>
      <protection locked="0"/>
    </xf>
    <xf numFmtId="42" fontId="25" fillId="0" borderId="4" xfId="0" applyNumberFormat="1" applyFont="1" applyBorder="1" applyAlignment="1" applyProtection="1">
      <alignment horizontal="center" wrapText="1"/>
      <protection locked="0"/>
    </xf>
    <xf numFmtId="42" fontId="1" fillId="5" borderId="6" xfId="0" applyNumberFormat="1" applyFont="1" applyFill="1" applyBorder="1" applyAlignment="1" applyProtection="1">
      <alignment horizontal="center"/>
      <protection locked="0"/>
    </xf>
    <xf numFmtId="42" fontId="1" fillId="5" borderId="2" xfId="0" applyNumberFormat="1" applyFont="1" applyFill="1" applyBorder="1" applyAlignment="1" applyProtection="1">
      <alignment horizontal="center"/>
      <protection locked="0"/>
    </xf>
    <xf numFmtId="42" fontId="1" fillId="5" borderId="8" xfId="0" applyNumberFormat="1" applyFont="1" applyFill="1" applyBorder="1" applyAlignment="1" applyProtection="1">
      <alignment horizontal="center"/>
      <protection locked="0"/>
    </xf>
    <xf numFmtId="42" fontId="25" fillId="0" borderId="6" xfId="0" applyNumberFormat="1" applyFont="1" applyBorder="1" applyAlignment="1" applyProtection="1">
      <alignment horizontal="center" wrapText="1"/>
      <protection locked="0"/>
    </xf>
    <xf numFmtId="42" fontId="25" fillId="0" borderId="8" xfId="0" applyNumberFormat="1" applyFont="1" applyBorder="1" applyAlignment="1" applyProtection="1">
      <alignment horizontal="center" wrapText="1"/>
      <protection locked="0"/>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0" xfId="0" applyFont="1" applyBorder="1" applyAlignment="1">
      <alignment horizontal="center" vertical="center" wrapText="1"/>
    </xf>
    <xf numFmtId="42" fontId="25" fillId="0" borderId="6" xfId="0" applyNumberFormat="1" applyFont="1" applyBorder="1" applyAlignment="1">
      <alignment horizontal="center" wrapText="1"/>
    </xf>
    <xf numFmtId="42" fontId="25" fillId="0" borderId="8" xfId="0" applyNumberFormat="1" applyFont="1" applyBorder="1" applyAlignment="1">
      <alignment horizontal="center" wrapText="1"/>
    </xf>
    <xf numFmtId="0" fontId="25" fillId="0" borderId="4" xfId="0" applyFont="1" applyBorder="1" applyAlignment="1" applyProtection="1">
      <alignment horizontal="left" vertical="top"/>
      <protection locked="0"/>
    </xf>
    <xf numFmtId="0" fontId="0" fillId="8" borderId="7" xfId="0" applyFill="1" applyBorder="1" applyAlignment="1" applyProtection="1">
      <alignment horizontal="center"/>
      <protection locked="0"/>
    </xf>
    <xf numFmtId="0" fontId="0" fillId="8" borderId="0" xfId="0" applyFill="1" applyAlignment="1" applyProtection="1">
      <alignment horizontal="center"/>
      <protection locked="0"/>
    </xf>
    <xf numFmtId="0" fontId="0" fillId="8" borderId="13" xfId="0" applyFill="1" applyBorder="1" applyAlignment="1" applyProtection="1">
      <alignment horizontal="center"/>
      <protection locked="0"/>
    </xf>
    <xf numFmtId="0" fontId="0" fillId="8" borderId="0" xfId="0" applyFill="1" applyAlignment="1">
      <alignment horizontal="center"/>
    </xf>
    <xf numFmtId="0" fontId="0" fillId="8" borderId="13" xfId="0" applyFill="1" applyBorder="1" applyAlignment="1">
      <alignment horizontal="center"/>
    </xf>
    <xf numFmtId="42" fontId="25" fillId="8" borderId="4" xfId="0" applyNumberFormat="1" applyFont="1" applyFill="1" applyBorder="1" applyAlignment="1">
      <alignment horizontal="center" wrapText="1"/>
    </xf>
    <xf numFmtId="0" fontId="1" fillId="8" borderId="7" xfId="0" applyFont="1" applyFill="1" applyBorder="1" applyAlignment="1">
      <alignment horizontal="left" vertical="top"/>
    </xf>
    <xf numFmtId="0" fontId="1" fillId="8" borderId="0" xfId="0" applyFont="1" applyFill="1" applyAlignment="1">
      <alignment horizontal="left" vertical="top"/>
    </xf>
    <xf numFmtId="0" fontId="1" fillId="8" borderId="13" xfId="0" applyFont="1" applyFill="1" applyBorder="1" applyAlignment="1">
      <alignment horizontal="left" vertical="top"/>
    </xf>
    <xf numFmtId="0" fontId="4" fillId="8" borderId="1" xfId="0" applyFont="1" applyFill="1" applyBorder="1" applyAlignment="1">
      <alignment horizontal="center"/>
    </xf>
    <xf numFmtId="0" fontId="18" fillId="0" borderId="16" xfId="0" applyFont="1" applyBorder="1" applyAlignment="1">
      <alignment horizontal="center" vertical="center"/>
    </xf>
    <xf numFmtId="0" fontId="18" fillId="0" borderId="14" xfId="0" applyFont="1" applyBorder="1" applyAlignment="1">
      <alignment horizontal="center" vertical="center"/>
    </xf>
    <xf numFmtId="0" fontId="18" fillId="0" borderId="17"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10" xfId="0" applyFont="1" applyBorder="1" applyAlignment="1">
      <alignment horizontal="center" vertical="center"/>
    </xf>
    <xf numFmtId="0" fontId="1" fillId="0" borderId="0" xfId="0" applyFont="1" applyAlignment="1">
      <alignment horizontal="left" vertical="top"/>
    </xf>
    <xf numFmtId="0" fontId="1" fillId="0" borderId="13" xfId="0" applyFont="1" applyBorder="1" applyAlignment="1">
      <alignment horizontal="left" vertical="top"/>
    </xf>
    <xf numFmtId="0" fontId="0" fillId="8" borderId="7" xfId="0" applyFill="1" applyBorder="1" applyAlignment="1">
      <alignment horizontal="center"/>
    </xf>
    <xf numFmtId="0" fontId="12" fillId="11" borderId="6" xfId="0" applyFont="1" applyFill="1" applyBorder="1" applyAlignment="1">
      <alignment horizontal="left" vertical="top" wrapText="1"/>
    </xf>
    <xf numFmtId="0" fontId="12" fillId="11" borderId="2" xfId="0" applyFont="1" applyFill="1" applyBorder="1" applyAlignment="1">
      <alignment horizontal="left" vertical="top" wrapText="1"/>
    </xf>
    <xf numFmtId="0" fontId="12" fillId="11" borderId="8" xfId="0" applyFont="1" applyFill="1" applyBorder="1" applyAlignment="1">
      <alignment horizontal="left" vertical="top" wrapText="1"/>
    </xf>
    <xf numFmtId="0" fontId="39" fillId="8" borderId="7" xfId="0" quotePrefix="1" applyFont="1" applyFill="1" applyBorder="1" applyAlignment="1" applyProtection="1">
      <alignment horizontal="left"/>
      <protection locked="0"/>
    </xf>
    <xf numFmtId="0" fontId="0" fillId="8" borderId="0" xfId="0" applyFill="1" applyAlignment="1" applyProtection="1">
      <alignment horizontal="left"/>
      <protection locked="0"/>
    </xf>
    <xf numFmtId="0" fontId="0" fillId="8" borderId="13" xfId="0" applyFill="1" applyBorder="1" applyAlignment="1" applyProtection="1">
      <alignment horizontal="left"/>
      <protection locked="0"/>
    </xf>
    <xf numFmtId="0" fontId="39" fillId="8" borderId="7" xfId="0" applyFont="1" applyFill="1" applyBorder="1" applyAlignment="1">
      <alignment horizontal="left"/>
    </xf>
    <xf numFmtId="0" fontId="39" fillId="8" borderId="0" xfId="0" applyFont="1" applyFill="1" applyAlignment="1">
      <alignment horizontal="left"/>
    </xf>
    <xf numFmtId="0" fontId="39" fillId="8" borderId="13" xfId="0" applyFont="1" applyFill="1" applyBorder="1" applyAlignment="1">
      <alignment horizontal="left"/>
    </xf>
    <xf numFmtId="0" fontId="1" fillId="0" borderId="0" xfId="0" applyFont="1" applyAlignment="1">
      <alignment horizontal="left" vertical="top" wrapText="1"/>
    </xf>
    <xf numFmtId="0" fontId="1" fillId="0" borderId="13" xfId="0" applyFont="1" applyBorder="1" applyAlignment="1">
      <alignment horizontal="left" vertical="top" wrapText="1"/>
    </xf>
    <xf numFmtId="0" fontId="12" fillId="0" borderId="1" xfId="0" applyFont="1" applyBorder="1" applyAlignment="1">
      <alignment horizontal="left" vertical="top" wrapText="1"/>
    </xf>
    <xf numFmtId="0" fontId="12" fillId="0" borderId="10" xfId="0" applyFont="1" applyBorder="1" applyAlignment="1">
      <alignment horizontal="left" vertical="top" wrapText="1"/>
    </xf>
    <xf numFmtId="0" fontId="0" fillId="0" borderId="14" xfId="0" applyBorder="1" applyAlignment="1">
      <alignment horizontal="left" vertical="top"/>
    </xf>
    <xf numFmtId="0" fontId="0" fillId="0" borderId="17" xfId="0" applyBorder="1" applyAlignment="1">
      <alignment horizontal="left" vertical="top"/>
    </xf>
    <xf numFmtId="0" fontId="1" fillId="0" borderId="17" xfId="0" applyFont="1" applyBorder="1" applyAlignment="1">
      <alignment horizontal="left" vertical="top" wrapText="1"/>
    </xf>
    <xf numFmtId="49" fontId="0" fillId="8" borderId="0" xfId="0" applyNumberFormat="1" applyFill="1" applyAlignment="1">
      <alignment horizontal="center"/>
    </xf>
    <xf numFmtId="49" fontId="1" fillId="8" borderId="14" xfId="0" applyNumberFormat="1" applyFont="1" applyFill="1" applyBorder="1" applyAlignment="1">
      <alignment horizontal="center"/>
    </xf>
    <xf numFmtId="49" fontId="1" fillId="8" borderId="17" xfId="0" applyNumberFormat="1" applyFont="1" applyFill="1" applyBorder="1" applyAlignment="1">
      <alignment horizontal="center"/>
    </xf>
    <xf numFmtId="0" fontId="40" fillId="8" borderId="14" xfId="3" applyFont="1" applyFill="1" applyBorder="1" applyAlignment="1">
      <alignment horizontal="left" vertical="top" wrapText="1"/>
    </xf>
    <xf numFmtId="0" fontId="40" fillId="8" borderId="17" xfId="3" applyFont="1" applyFill="1" applyBorder="1" applyAlignment="1">
      <alignment horizontal="left" vertical="top" wrapText="1"/>
    </xf>
    <xf numFmtId="0" fontId="40" fillId="8" borderId="0" xfId="3" applyFont="1" applyFill="1" applyAlignment="1">
      <alignment horizontal="left" vertical="top" wrapText="1"/>
    </xf>
    <xf numFmtId="0" fontId="40" fillId="8" borderId="13" xfId="3" applyFont="1" applyFill="1" applyBorder="1" applyAlignment="1">
      <alignment horizontal="left" vertical="top" wrapText="1"/>
    </xf>
    <xf numFmtId="0" fontId="25" fillId="6" borderId="6" xfId="3" applyFont="1" applyFill="1" applyBorder="1" applyAlignment="1">
      <alignment horizontal="left" vertical="top"/>
    </xf>
    <xf numFmtId="0" fontId="25" fillId="6" borderId="2" xfId="3" applyFont="1" applyFill="1" applyBorder="1" applyAlignment="1">
      <alignment horizontal="left" vertical="top"/>
    </xf>
    <xf numFmtId="0" fontId="25" fillId="6" borderId="8" xfId="3" applyFont="1" applyFill="1" applyBorder="1" applyAlignment="1">
      <alignment horizontal="left" vertical="top"/>
    </xf>
    <xf numFmtId="0" fontId="0" fillId="0" borderId="4" xfId="0" applyBorder="1" applyProtection="1">
      <protection locked="0"/>
    </xf>
    <xf numFmtId="0" fontId="20" fillId="4" borderId="4" xfId="0" applyFont="1" applyFill="1"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22" xfId="0"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0" fillId="0" borderId="6" xfId="0" applyBorder="1" applyAlignment="1" applyProtection="1">
      <alignment horizontal="left"/>
      <protection locked="0"/>
    </xf>
    <xf numFmtId="0" fontId="0" fillId="0" borderId="2" xfId="0" applyBorder="1" applyAlignment="1" applyProtection="1">
      <alignment horizontal="left"/>
      <protection locked="0"/>
    </xf>
    <xf numFmtId="0" fontId="0" fillId="0" borderId="8" xfId="0" applyBorder="1" applyAlignment="1" applyProtection="1">
      <alignment horizontal="left"/>
      <protection locked="0"/>
    </xf>
    <xf numFmtId="0" fontId="0" fillId="0" borderId="14" xfId="0" applyBorder="1" applyAlignment="1" applyProtection="1">
      <alignment horizontal="left"/>
      <protection locked="0"/>
    </xf>
    <xf numFmtId="0" fontId="0" fillId="0" borderId="17" xfId="0" applyBorder="1" applyAlignment="1" applyProtection="1">
      <alignment horizontal="left"/>
      <protection locked="0"/>
    </xf>
    <xf numFmtId="0" fontId="18" fillId="0" borderId="16" xfId="0" applyFont="1" applyBorder="1" applyAlignment="1">
      <alignment horizontal="center" vertical="top"/>
    </xf>
    <xf numFmtId="0" fontId="18" fillId="0" borderId="14" xfId="0" applyFont="1" applyBorder="1" applyAlignment="1">
      <alignment horizontal="center" vertical="top"/>
    </xf>
    <xf numFmtId="0" fontId="18" fillId="0" borderId="17" xfId="0" applyFont="1" applyBorder="1" applyAlignment="1">
      <alignment horizontal="center" vertical="top"/>
    </xf>
    <xf numFmtId="0" fontId="32" fillId="0" borderId="0" xfId="0" applyFont="1" applyAlignment="1">
      <alignment horizontal="right" vertical="top"/>
    </xf>
    <xf numFmtId="0" fontId="6" fillId="0" borderId="7" xfId="0" applyFont="1" applyBorder="1" applyAlignment="1">
      <alignment horizontal="center"/>
    </xf>
    <xf numFmtId="0" fontId="6" fillId="0" borderId="0" xfId="0" applyFont="1" applyAlignment="1">
      <alignment horizontal="center"/>
    </xf>
    <xf numFmtId="0" fontId="0" fillId="0" borderId="0" xfId="0" applyAlignment="1">
      <alignment horizontal="center"/>
    </xf>
    <xf numFmtId="0" fontId="0" fillId="0" borderId="13" xfId="0" applyBorder="1" applyAlignment="1">
      <alignment horizontal="center"/>
    </xf>
    <xf numFmtId="0" fontId="1" fillId="0" borderId="0" xfId="0" applyFont="1" applyAlignment="1">
      <alignment horizontal="left" vertical="center" wrapText="1"/>
    </xf>
    <xf numFmtId="0" fontId="1" fillId="0" borderId="13" xfId="0" applyFont="1" applyBorder="1" applyAlignment="1">
      <alignment horizontal="left" vertical="center" wrapText="1"/>
    </xf>
    <xf numFmtId="0" fontId="6" fillId="3" borderId="4" xfId="0" applyFont="1" applyFill="1" applyBorder="1"/>
    <xf numFmtId="0" fontId="1" fillId="0" borderId="7" xfId="0" applyFont="1" applyBorder="1" applyAlignment="1">
      <alignment horizontal="left" vertical="top" wrapText="1"/>
    </xf>
    <xf numFmtId="0" fontId="1" fillId="0" borderId="6" xfId="0" applyFont="1" applyBorder="1" applyAlignment="1" applyProtection="1">
      <alignment horizontal="left"/>
      <protection locked="0"/>
    </xf>
    <xf numFmtId="0" fontId="6" fillId="3" borderId="6" xfId="0" applyFont="1" applyFill="1" applyBorder="1" applyAlignment="1">
      <alignment horizontal="left"/>
    </xf>
    <xf numFmtId="0" fontId="6" fillId="3" borderId="2" xfId="0" applyFont="1" applyFill="1" applyBorder="1" applyAlignment="1">
      <alignment horizontal="left"/>
    </xf>
    <xf numFmtId="0" fontId="6" fillId="3" borderId="8" xfId="0" applyFont="1" applyFill="1" applyBorder="1" applyAlignment="1">
      <alignment horizontal="left"/>
    </xf>
    <xf numFmtId="0" fontId="43" fillId="8" borderId="14" xfId="0" applyFont="1" applyFill="1" applyBorder="1" applyAlignment="1">
      <alignment horizontal="center" vertical="top"/>
    </xf>
    <xf numFmtId="0" fontId="43" fillId="8" borderId="17" xfId="0" applyFont="1" applyFill="1" applyBorder="1" applyAlignment="1">
      <alignment horizontal="center" vertical="top"/>
    </xf>
    <xf numFmtId="0" fontId="2" fillId="0" borderId="0" xfId="3" applyFont="1" applyAlignment="1">
      <alignment horizontal="center" vertical="center"/>
    </xf>
    <xf numFmtId="0" fontId="3" fillId="4" borderId="4" xfId="3" applyFont="1" applyFill="1" applyBorder="1" applyAlignment="1">
      <alignment horizontal="center" vertical="top" wrapText="1"/>
    </xf>
    <xf numFmtId="165" fontId="45" fillId="4" borderId="4" xfId="2" applyNumberFormat="1" applyFont="1" applyFill="1" applyBorder="1" applyAlignment="1">
      <alignment horizontal="center" vertical="center" wrapText="1"/>
    </xf>
    <xf numFmtId="0" fontId="25" fillId="4" borderId="16" xfId="3" applyFont="1" applyFill="1" applyBorder="1" applyAlignment="1">
      <alignment horizontal="left" vertical="center" wrapText="1"/>
    </xf>
    <xf numFmtId="0" fontId="25" fillId="4" borderId="17" xfId="3" applyFont="1" applyFill="1" applyBorder="1" applyAlignment="1">
      <alignment horizontal="left" vertical="center" wrapText="1"/>
    </xf>
    <xf numFmtId="0" fontId="25" fillId="4" borderId="7" xfId="3" applyFont="1" applyFill="1" applyBorder="1" applyAlignment="1">
      <alignment horizontal="left" vertical="center" wrapText="1"/>
    </xf>
    <xf numFmtId="0" fontId="25" fillId="4" borderId="13" xfId="3" applyFont="1" applyFill="1" applyBorder="1" applyAlignment="1">
      <alignment horizontal="left" vertical="center" wrapText="1"/>
    </xf>
    <xf numFmtId="0" fontId="25" fillId="4" borderId="3" xfId="3" applyFont="1" applyFill="1" applyBorder="1" applyAlignment="1">
      <alignment horizontal="left" vertical="center" wrapText="1"/>
    </xf>
    <xf numFmtId="0" fontId="25" fillId="4" borderId="10" xfId="3" applyFont="1" applyFill="1" applyBorder="1" applyAlignment="1">
      <alignment horizontal="left" vertical="center" wrapText="1"/>
    </xf>
    <xf numFmtId="0" fontId="3" fillId="4" borderId="4" xfId="3" applyFont="1" applyFill="1" applyBorder="1" applyAlignment="1">
      <alignment horizontal="center" vertical="center" wrapText="1"/>
    </xf>
    <xf numFmtId="0" fontId="25" fillId="4" borderId="4" xfId="3" applyFont="1" applyFill="1" applyBorder="1" applyAlignment="1">
      <alignment horizontal="left" vertical="top" wrapText="1"/>
    </xf>
    <xf numFmtId="0" fontId="1" fillId="4" borderId="4" xfId="3" applyFill="1" applyBorder="1" applyAlignment="1">
      <alignment horizontal="center" vertical="top" wrapText="1"/>
    </xf>
    <xf numFmtId="0" fontId="20" fillId="4" borderId="4" xfId="3" applyFont="1" applyFill="1" applyBorder="1" applyAlignment="1">
      <alignment horizontal="left" wrapText="1"/>
    </xf>
    <xf numFmtId="0" fontId="6" fillId="4" borderId="4" xfId="3" applyFont="1" applyFill="1" applyBorder="1" applyAlignment="1">
      <alignment horizontal="left" wrapText="1"/>
    </xf>
    <xf numFmtId="0" fontId="9" fillId="4" borderId="4" xfId="3" applyFont="1" applyFill="1" applyBorder="1" applyAlignment="1">
      <alignment horizontal="center" vertical="center" wrapText="1"/>
    </xf>
    <xf numFmtId="0" fontId="18" fillId="4" borderId="4" xfId="3" applyFont="1" applyFill="1" applyBorder="1" applyAlignment="1">
      <alignment horizontal="center" vertical="center"/>
    </xf>
    <xf numFmtId="165" fontId="6" fillId="4" borderId="4" xfId="2" applyNumberFormat="1" applyFont="1" applyFill="1" applyBorder="1" applyAlignment="1">
      <alignment horizontal="center" vertical="center"/>
    </xf>
    <xf numFmtId="42" fontId="1" fillId="5" borderId="7" xfId="0" applyNumberFormat="1" applyFont="1" applyFill="1" applyBorder="1" applyAlignment="1" applyProtection="1">
      <alignment horizontal="center"/>
      <protection locked="0"/>
    </xf>
    <xf numFmtId="42" fontId="1" fillId="5" borderId="0" xfId="0" applyNumberFormat="1" applyFont="1" applyFill="1" applyAlignment="1" applyProtection="1">
      <alignment horizontal="center"/>
      <protection locked="0"/>
    </xf>
  </cellXfs>
  <cellStyles count="11">
    <cellStyle name="Comma" xfId="1" builtinId="3"/>
    <cellStyle name="Comma 2" xfId="6" xr:uid="{557EA605-3CFE-4DED-AFED-DE96F8D4A8AF}"/>
    <cellStyle name="Currency" xfId="2" builtinId="4"/>
    <cellStyle name="Hyperlink" xfId="4" builtinId="8"/>
    <cellStyle name="Normal" xfId="0" builtinId="0"/>
    <cellStyle name="Normal 2" xfId="3" xr:uid="{00000000-0005-0000-0000-000003000000}"/>
    <cellStyle name="Normal 3 3" xfId="8" xr:uid="{A11B0E6A-0F14-4EA5-A516-A02644C9CC98}"/>
    <cellStyle name="Percent" xfId="5" builtinId="5"/>
    <cellStyle name="Percent 2" xfId="7" xr:uid="{94AC5399-0AEF-4F7D-A117-49C3F9E1A7C2}"/>
    <cellStyle name="Wrong 2" xfId="10" xr:uid="{C5796EDA-A01C-4497-AC7E-7E218283B8CE}"/>
    <cellStyle name="Wrong Answer" xfId="9" xr:uid="{AD507851-FA69-4BFD-BDED-DC15CE98D9DD}"/>
  </cellStyles>
  <dxfs count="286">
    <dxf>
      <fill>
        <patternFill>
          <bgColor rgb="FFFF9F9F"/>
        </patternFill>
      </fill>
    </dxf>
    <dxf>
      <fill>
        <patternFill>
          <bgColor theme="3" tint="0.79998168889431442"/>
        </patternFill>
      </fill>
    </dxf>
    <dxf>
      <fill>
        <patternFill>
          <bgColor rgb="FFC9E7A7"/>
        </patternFill>
      </fill>
    </dxf>
    <dxf>
      <fill>
        <patternFill>
          <bgColor theme="3" tint="0.79998168889431442"/>
        </patternFill>
      </fill>
    </dxf>
    <dxf>
      <font>
        <color theme="0" tint="-4.9989318521683403E-2"/>
      </font>
      <fill>
        <patternFill>
          <bgColor theme="0" tint="-4.9989318521683403E-2"/>
        </patternFill>
      </fill>
      <border>
        <left/>
        <right/>
        <top/>
        <bottom/>
        <vertical/>
        <horizontal/>
      </border>
    </dxf>
    <dxf>
      <fill>
        <patternFill>
          <bgColor rgb="FFFFFF00"/>
        </patternFill>
      </fill>
    </dxf>
    <dxf>
      <font>
        <color theme="0" tint="-4.9989318521683403E-2"/>
      </font>
      <fill>
        <patternFill>
          <bgColor theme="0" tint="-4.9989318521683403E-2"/>
        </patternFill>
      </fill>
      <border>
        <left/>
        <right/>
        <top/>
        <bottom/>
        <vertical/>
        <horizontal/>
      </border>
    </dxf>
    <dxf>
      <font>
        <color theme="1"/>
      </font>
    </dxf>
    <dxf>
      <font>
        <color theme="1"/>
      </font>
    </dxf>
    <dxf>
      <font>
        <color theme="1"/>
      </font>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ill>
        <patternFill>
          <bgColor rgb="FFC5D9F1"/>
        </patternFill>
      </fill>
    </dxf>
    <dxf>
      <fill>
        <patternFill>
          <bgColor theme="9" tint="0.79998168889431442"/>
        </patternFill>
      </fill>
    </dxf>
    <dxf>
      <font>
        <color theme="1"/>
      </font>
      <fill>
        <patternFill>
          <bgColor theme="0" tint="-4.9989318521683403E-2"/>
        </patternFill>
      </fill>
    </dxf>
    <dxf>
      <font>
        <color theme="1"/>
      </font>
      <fill>
        <patternFill>
          <bgColor theme="0" tint="-4.9989318521683403E-2"/>
        </patternFill>
      </fill>
    </dxf>
    <dxf>
      <font>
        <color theme="0" tint="-4.9989318521683403E-2"/>
      </font>
      <fill>
        <patternFill>
          <bgColor theme="0" tint="-4.9989318521683403E-2"/>
        </patternFill>
      </fill>
      <border>
        <left/>
        <right/>
        <top/>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3" tint="0.79998168889431442"/>
        </patternFill>
      </fill>
    </dxf>
    <dxf>
      <fill>
        <patternFill>
          <bgColor rgb="FFC9E7A7"/>
        </patternFill>
      </fill>
    </dxf>
    <dxf>
      <fill>
        <patternFill>
          <bgColor theme="5" tint="0.59996337778862885"/>
        </patternFill>
      </fill>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dxf>
    <dxf>
      <fill>
        <patternFill>
          <bgColor rgb="FFC9E7A7"/>
        </patternFill>
      </fill>
    </dxf>
    <dxf>
      <fill>
        <patternFill>
          <bgColor theme="3" tint="0.79998168889431442"/>
        </patternFill>
      </fill>
    </dxf>
    <dxf>
      <fill>
        <patternFill>
          <bgColor theme="3" tint="0.79998168889431442"/>
        </patternFill>
      </fill>
    </dxf>
    <dxf>
      <fill>
        <patternFill>
          <bgColor theme="5" tint="0.59996337778862885"/>
        </patternFill>
      </fill>
    </dxf>
    <dxf>
      <fill>
        <patternFill>
          <bgColor rgb="FFC9E7A7"/>
        </patternFill>
      </fill>
    </dxf>
    <dxf>
      <fill>
        <patternFill>
          <bgColor theme="5" tint="0.59996337778862885"/>
        </patternFill>
      </fill>
    </dxf>
    <dxf>
      <fill>
        <patternFill>
          <bgColor theme="3" tint="0.79998168889431442"/>
        </patternFill>
      </fill>
    </dxf>
    <dxf>
      <fill>
        <patternFill>
          <bgColor rgb="FFC9E7A7"/>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79998168889431442"/>
        </patternFill>
      </fill>
    </dxf>
    <dxf>
      <fill>
        <patternFill>
          <bgColor theme="5" tint="0.59996337778862885"/>
        </patternFill>
      </fill>
    </dxf>
    <dxf>
      <fill>
        <patternFill>
          <bgColor theme="0"/>
        </patternFill>
      </fill>
    </dxf>
    <dxf>
      <fill>
        <patternFill>
          <bgColor rgb="FFC9E7A7"/>
        </patternFill>
      </fill>
    </dxf>
    <dxf>
      <fill>
        <patternFill>
          <bgColor theme="3" tint="0.79998168889431442"/>
        </patternFill>
      </fill>
    </dxf>
    <dxf>
      <fill>
        <patternFill>
          <bgColor theme="5" tint="0.59996337778862885"/>
        </patternFill>
      </fill>
    </dxf>
    <dxf>
      <fill>
        <patternFill>
          <bgColor rgb="FFC9E7A7"/>
        </patternFill>
      </fill>
    </dxf>
    <dxf>
      <fill>
        <patternFill>
          <bgColor theme="3" tint="0.79998168889431442"/>
        </patternFill>
      </fill>
    </dxf>
    <dxf>
      <fill>
        <patternFill>
          <bgColor theme="3" tint="0.79998168889431442"/>
        </patternFill>
      </fill>
    </dxf>
    <dxf>
      <fill>
        <patternFill>
          <bgColor rgb="FFFF0000"/>
        </patternFill>
      </fill>
    </dxf>
    <dxf>
      <fill>
        <patternFill>
          <bgColor theme="9" tint="0.79998168889431442"/>
        </patternFill>
      </fill>
    </dxf>
    <dxf>
      <fill>
        <patternFill>
          <bgColor theme="0"/>
        </patternFill>
      </fill>
    </dxf>
    <dxf>
      <fill>
        <patternFill>
          <bgColor theme="0"/>
        </patternFill>
      </fill>
    </dxf>
    <dxf>
      <fill>
        <patternFill>
          <bgColor theme="3" tint="0.79998168889431442"/>
        </patternFill>
      </fill>
    </dxf>
    <dxf>
      <fill>
        <patternFill>
          <bgColor theme="5" tint="0.59996337778862885"/>
        </patternFill>
      </fill>
    </dxf>
    <dxf>
      <fill>
        <patternFill>
          <bgColor rgb="FFC9E7A7"/>
        </patternFill>
      </fill>
    </dxf>
    <dxf>
      <fill>
        <patternFill>
          <bgColor rgb="FFC9E7A7"/>
        </patternFill>
      </fill>
    </dxf>
    <dxf>
      <fill>
        <patternFill>
          <bgColor theme="5" tint="0.59996337778862885"/>
        </patternFill>
      </fill>
    </dxf>
    <dxf>
      <fill>
        <patternFill>
          <bgColor theme="3" tint="0.79998168889431442"/>
        </patternFill>
      </fill>
    </dxf>
    <dxf>
      <fill>
        <patternFill>
          <bgColor theme="9" tint="0.79998168889431442"/>
        </patternFill>
      </fill>
    </dxf>
    <dxf>
      <fill>
        <patternFill>
          <bgColor theme="3" tint="0.79998168889431442"/>
        </patternFill>
      </fill>
    </dxf>
    <dxf>
      <fill>
        <patternFill>
          <bgColor theme="0"/>
        </patternFill>
      </fill>
    </dxf>
    <dxf>
      <fill>
        <patternFill>
          <bgColor theme="3" tint="0.79998168889431442"/>
        </patternFill>
      </fill>
    </dxf>
    <dxf>
      <fill>
        <patternFill>
          <bgColor theme="0"/>
        </patternFill>
      </fill>
    </dxf>
    <dxf>
      <fill>
        <patternFill>
          <bgColor theme="9" tint="0.7999816888943144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1"/>
      </font>
    </dxf>
    <dxf>
      <font>
        <color theme="1"/>
      </font>
    </dxf>
    <dxf>
      <font>
        <color theme="0" tint="-4.9989318521683403E-2"/>
      </font>
      <fill>
        <patternFill>
          <bgColor theme="0" tint="-4.9989318521683403E-2"/>
        </patternFill>
      </fill>
      <border>
        <left style="thin">
          <color auto="1"/>
        </left>
        <right style="thin">
          <color auto="1"/>
        </right>
        <top style="thin">
          <color auto="1"/>
        </top>
        <bottom style="thin">
          <color auto="1"/>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ill>
        <patternFill>
          <bgColor theme="9" tint="0.79998168889431442"/>
        </patternFill>
      </fill>
    </dxf>
    <dxf>
      <font>
        <color theme="1"/>
      </font>
      <fill>
        <patternFill>
          <bgColor theme="2" tint="-9.9948118533890809E-2"/>
        </patternFill>
      </fill>
      <border>
        <left style="thin">
          <color auto="1"/>
        </left>
        <right style="thin">
          <color auto="1"/>
        </right>
        <top style="thin">
          <color auto="1"/>
        </top>
        <bottom style="thin">
          <color auto="1"/>
        </bottom>
        <vertical/>
        <horizontal/>
      </border>
    </dxf>
    <dxf>
      <font>
        <color theme="1"/>
      </font>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0" tint="-4.9989318521683403E-2"/>
        </patternFill>
      </fill>
    </dxf>
    <dxf>
      <fill>
        <patternFill>
          <bgColor theme="0"/>
        </patternFill>
      </fill>
    </dxf>
    <dxf>
      <fill>
        <patternFill>
          <bgColor theme="3" tint="0.79998168889431442"/>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0"/>
        </patternFill>
      </fill>
    </dxf>
    <dxf>
      <font>
        <color theme="0" tint="-4.9989318521683403E-2"/>
      </font>
      <fill>
        <patternFill>
          <bgColor theme="0" tint="-4.9989318521683403E-2"/>
        </patternFill>
      </fill>
    </dxf>
    <dxf>
      <fill>
        <patternFill>
          <bgColor theme="3" tint="0.7999816888943144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border>
        <left style="thin">
          <color auto="1"/>
        </left>
        <right style="thin">
          <color auto="1"/>
        </right>
      </border>
    </dxf>
    <dxf>
      <fill>
        <patternFill>
          <bgColor rgb="FFC9E7A7"/>
        </patternFill>
      </fill>
    </dxf>
    <dxf>
      <fill>
        <patternFill>
          <bgColor theme="5" tint="0.59996337778862885"/>
        </patternFill>
      </fill>
    </dxf>
    <dxf>
      <fill>
        <patternFill>
          <bgColor theme="3" tint="0.79998168889431442"/>
        </patternFill>
      </fill>
    </dxf>
    <dxf>
      <fill>
        <patternFill>
          <bgColor theme="3" tint="0.79998168889431442"/>
        </patternFill>
      </fill>
    </dxf>
    <dxf>
      <fill>
        <patternFill>
          <bgColor theme="5" tint="0.59996337778862885"/>
        </patternFill>
      </fill>
    </dxf>
    <dxf>
      <fill>
        <patternFill>
          <bgColor rgb="FFC9E7A7"/>
        </patternFill>
      </fill>
    </dxf>
    <dxf>
      <fill>
        <patternFill>
          <bgColor rgb="FFC9E7A7"/>
        </patternFill>
      </fill>
    </dxf>
    <dxf>
      <fill>
        <patternFill>
          <bgColor theme="3" tint="0.79998168889431442"/>
        </patternFill>
      </fill>
    </dxf>
    <dxf>
      <fill>
        <patternFill>
          <bgColor rgb="FFC9E7A7"/>
        </patternFill>
      </fill>
    </dxf>
    <dxf>
      <fill>
        <patternFill>
          <bgColor theme="5" tint="0.59996337778862885"/>
        </patternFill>
      </fill>
    </dxf>
    <dxf>
      <fill>
        <patternFill>
          <bgColor theme="9" tint="0.79998168889431442"/>
        </patternFill>
      </fill>
    </dxf>
    <dxf>
      <fill>
        <patternFill>
          <bgColor theme="3" tint="0.79998168889431442"/>
        </patternFill>
      </fill>
    </dxf>
    <dxf>
      <fill>
        <patternFill>
          <bgColor rgb="FFC9E7A7"/>
        </patternFill>
      </fill>
    </dxf>
    <dxf>
      <fill>
        <patternFill>
          <bgColor theme="5" tint="0.59996337778862885"/>
        </patternFill>
      </fill>
    </dxf>
    <dxf>
      <fill>
        <patternFill>
          <bgColor theme="0"/>
        </patternFill>
      </fill>
    </dxf>
    <dxf>
      <fill>
        <patternFill>
          <bgColor rgb="FFC9E7A7"/>
        </patternFill>
      </fill>
    </dxf>
    <dxf>
      <fill>
        <patternFill>
          <bgColor theme="5" tint="0.59996337778862885"/>
        </patternFill>
      </fill>
    </dxf>
    <dxf>
      <fill>
        <patternFill>
          <bgColor theme="3" tint="0.7999816888943144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bgColor theme="9" tint="0.79998168889431442"/>
        </patternFill>
      </fill>
    </dxf>
    <dxf>
      <fill>
        <patternFill>
          <bgColor theme="3" tint="0.79998168889431442"/>
        </patternFill>
      </fill>
    </dxf>
    <dxf>
      <fill>
        <patternFill>
          <bgColor theme="0" tint="-4.9989318521683403E-2"/>
        </patternFill>
      </fill>
    </dxf>
    <dxf>
      <fill>
        <patternFill>
          <bgColor theme="0" tint="-4.9989318521683403E-2"/>
        </patternFill>
      </fill>
    </dxf>
    <dxf>
      <font>
        <color theme="0" tint="-4.9989318521683403E-2"/>
      </font>
      <fill>
        <patternFill>
          <bgColor theme="0" tint="-4.9989318521683403E-2"/>
        </patternFill>
      </fill>
    </dxf>
    <dxf>
      <fill>
        <patternFill>
          <bgColor theme="3" tint="0.79998168889431442"/>
        </patternFill>
      </fill>
    </dxf>
    <dxf>
      <font>
        <color theme="0" tint="-4.9989318521683403E-2"/>
      </font>
      <fill>
        <patternFill>
          <bgColor theme="0" tint="-4.9989318521683403E-2"/>
        </patternFill>
      </fill>
    </dxf>
    <dxf>
      <fill>
        <patternFill>
          <bgColor theme="0" tint="-4.9989318521683403E-2"/>
        </patternFill>
      </fill>
    </dxf>
    <dxf>
      <font>
        <color auto="1"/>
      </font>
      <fill>
        <patternFill>
          <bgColor theme="0" tint="-4.9989318521683403E-2"/>
        </patternFill>
      </fill>
    </dxf>
    <dxf>
      <fill>
        <patternFill>
          <bgColor theme="3" tint="0.79998168889431442"/>
        </patternFill>
      </fill>
    </dxf>
    <dxf>
      <fill>
        <patternFill>
          <bgColor theme="0"/>
        </patternFill>
      </fill>
    </dxf>
    <dxf>
      <font>
        <color theme="0" tint="-4.9989318521683403E-2"/>
      </font>
      <fill>
        <patternFill>
          <bgColor theme="0" tint="-4.9989318521683403E-2"/>
        </patternFill>
      </fill>
    </dxf>
    <dxf>
      <fill>
        <patternFill>
          <bgColor theme="3" tint="0.79998168889431442"/>
        </patternFill>
      </fill>
    </dxf>
    <dxf>
      <fill>
        <patternFill>
          <bgColor theme="0"/>
        </patternFill>
      </fill>
    </dxf>
    <dxf>
      <font>
        <color theme="0" tint="-4.9989318521683403E-2"/>
      </font>
      <fill>
        <patternFill>
          <bgColor theme="0" tint="-4.9989318521683403E-2"/>
        </patternFill>
      </fill>
    </dxf>
    <dxf>
      <fill>
        <patternFill>
          <bgColor rgb="FFC9E7A7"/>
        </patternFill>
      </fill>
    </dxf>
    <dxf>
      <fill>
        <patternFill>
          <bgColor rgb="FFE6B8B7"/>
        </patternFill>
      </fill>
    </dxf>
    <dxf>
      <fill>
        <patternFill>
          <bgColor theme="3" tint="0.79998168889431442"/>
        </patternFill>
      </fill>
    </dxf>
    <dxf>
      <fill>
        <patternFill>
          <bgColor theme="3" tint="0.79998168889431442"/>
        </patternFill>
      </fill>
    </dxf>
    <dxf>
      <fill>
        <patternFill>
          <bgColor theme="9" tint="0.79998168889431442"/>
        </patternFill>
      </fill>
    </dxf>
    <dxf>
      <fill>
        <patternFill>
          <bgColor theme="9" tint="0.79998168889431442"/>
        </patternFill>
      </fill>
    </dxf>
    <dxf>
      <fill>
        <patternFill>
          <bgColor rgb="FFC9E7A7"/>
        </patternFill>
      </fill>
    </dxf>
    <dxf>
      <fill>
        <patternFill>
          <bgColor rgb="FFC9E7A7"/>
        </patternFill>
      </fill>
    </dxf>
    <dxf>
      <fill>
        <patternFill>
          <bgColor rgb="FFE6B8B7"/>
        </patternFill>
      </fill>
    </dxf>
    <dxf>
      <font>
        <color theme="0" tint="-4.9989318521683403E-2"/>
      </font>
      <fill>
        <patternFill>
          <bgColor theme="0" tint="-4.9989318521683403E-2"/>
        </patternFill>
      </fill>
    </dxf>
    <dxf>
      <font>
        <color theme="0" tint="-4.9989318521683403E-2"/>
      </font>
      <fill>
        <patternFill>
          <bgColor theme="0" tint="-4.9989318521683403E-2"/>
        </patternFill>
      </fill>
      <border>
        <left style="thin">
          <color auto="1"/>
        </left>
        <right style="thin">
          <color auto="1"/>
        </right>
        <top style="thin">
          <color auto="1"/>
        </top>
        <bottom style="thin">
          <color auto="1"/>
        </bottom>
      </border>
    </dxf>
    <dxf>
      <fill>
        <patternFill>
          <bgColor theme="2" tint="-9.9948118533890809E-2"/>
        </patternFill>
      </fill>
      <border>
        <left style="thin">
          <color auto="1"/>
        </left>
        <right style="thin">
          <color auto="1"/>
        </right>
        <top style="thin">
          <color auto="1"/>
        </top>
        <bottom style="thin">
          <color auto="1"/>
        </bottom>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3" tint="0.79998168889431442"/>
        </patternFill>
      </fill>
    </dxf>
    <dxf>
      <fill>
        <patternFill>
          <bgColor theme="5" tint="0.59996337778862885"/>
        </patternFill>
      </fill>
    </dxf>
    <dxf>
      <fill>
        <patternFill>
          <bgColor rgb="FFC9E7A7"/>
        </patternFill>
      </fill>
    </dxf>
    <dxf>
      <fill>
        <patternFill>
          <bgColor theme="0"/>
        </patternFill>
      </fill>
    </dxf>
    <dxf>
      <fill>
        <patternFill>
          <bgColor theme="5" tint="0.59996337778862885"/>
        </patternFill>
      </fill>
    </dxf>
    <dxf>
      <fill>
        <patternFill>
          <bgColor theme="3" tint="0.79998168889431442"/>
        </patternFill>
      </fill>
    </dxf>
    <dxf>
      <fill>
        <patternFill>
          <bgColor rgb="FFC9E7A7"/>
        </patternFill>
      </fill>
    </dxf>
    <dxf>
      <fill>
        <patternFill>
          <bgColor rgb="FFC9E7A7"/>
        </patternFill>
      </fill>
    </dxf>
    <dxf>
      <fill>
        <patternFill>
          <bgColor theme="5" tint="0.59996337778862885"/>
        </patternFill>
      </fill>
    </dxf>
    <dxf>
      <fill>
        <patternFill>
          <bgColor theme="3" tint="0.79998168889431442"/>
        </patternFill>
      </fill>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3" tint="0.79998168889431442"/>
        </patternFill>
      </fill>
    </dxf>
    <dxf>
      <fill>
        <patternFill>
          <bgColor theme="5" tint="0.59996337778862885"/>
        </patternFill>
      </fill>
    </dxf>
    <dxf>
      <fill>
        <patternFill>
          <bgColor rgb="FFC9E7A7"/>
        </patternFill>
      </fill>
    </dxf>
    <dxf>
      <fill>
        <patternFill>
          <bgColor theme="3" tint="0.79998168889431442"/>
        </patternFill>
      </fill>
    </dxf>
    <dxf>
      <fill>
        <patternFill>
          <bgColor rgb="FFC9E7A7"/>
        </patternFill>
      </fill>
    </dxf>
    <dxf>
      <fill>
        <patternFill>
          <bgColor theme="5" tint="0.59996337778862885"/>
        </patternFill>
      </fill>
    </dxf>
    <dxf>
      <fill>
        <patternFill>
          <bgColor theme="3" tint="0.79998168889431442"/>
        </patternFill>
      </fill>
    </dxf>
    <dxf>
      <fill>
        <patternFill>
          <bgColor theme="5" tint="0.59996337778862885"/>
        </patternFill>
      </fill>
    </dxf>
    <dxf>
      <fill>
        <patternFill>
          <bgColor rgb="FFC9E7A7"/>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79998168889431442"/>
        </patternFill>
      </fill>
    </dxf>
    <dxf>
      <fill>
        <patternFill>
          <bgColor theme="0"/>
        </patternFill>
      </fill>
    </dxf>
    <dxf>
      <fill>
        <patternFill>
          <bgColor rgb="FFC9E7A7"/>
        </patternFill>
      </fill>
    </dxf>
    <dxf>
      <fill>
        <patternFill>
          <bgColor theme="5" tint="0.59996337778862885"/>
        </patternFill>
      </fill>
    </dxf>
    <dxf>
      <fill>
        <patternFill>
          <bgColor theme="0"/>
        </patternFill>
      </fill>
    </dxf>
    <dxf>
      <fill>
        <patternFill>
          <bgColor rgb="FFC9E7A7"/>
        </patternFill>
      </fill>
    </dxf>
    <dxf>
      <fill>
        <patternFill>
          <bgColor theme="5" tint="0.599963377788628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5" tint="0.59996337778862885"/>
        </patternFill>
      </fill>
    </dxf>
    <dxf>
      <fill>
        <patternFill>
          <bgColor rgb="FFC9E7A7"/>
        </patternFill>
      </fill>
    </dxf>
    <dxf>
      <fill>
        <patternFill>
          <bgColor theme="3" tint="0.79998168889431442"/>
        </patternFill>
      </fill>
    </dxf>
    <dxf>
      <fill>
        <patternFill>
          <bgColor rgb="FFC9E7A7"/>
        </patternFill>
      </fill>
    </dxf>
    <dxf>
      <fill>
        <patternFill>
          <bgColor theme="5" tint="0.59996337778862885"/>
        </patternFill>
      </fill>
    </dxf>
    <dxf>
      <fill>
        <patternFill>
          <bgColor theme="3" tint="0.79998168889431442"/>
        </patternFill>
      </fill>
    </dxf>
    <dxf>
      <fill>
        <patternFill>
          <bgColor rgb="FFC9E7A7"/>
        </patternFill>
      </fill>
    </dxf>
    <dxf>
      <fill>
        <patternFill>
          <bgColor theme="5" tint="0.59996337778862885"/>
        </patternFill>
      </fill>
    </dxf>
    <dxf>
      <fill>
        <patternFill>
          <bgColor theme="3" tint="0.79998168889431442"/>
        </patternFill>
      </fill>
    </dxf>
    <dxf>
      <fill>
        <patternFill>
          <bgColor theme="9" tint="0.79998168889431442"/>
        </patternFill>
      </fill>
    </dxf>
    <dxf>
      <fill>
        <patternFill>
          <bgColor theme="3" tint="0.79998168889431442"/>
        </patternFill>
      </fill>
    </dxf>
    <dxf>
      <fill>
        <patternFill>
          <bgColor theme="0"/>
        </patternFill>
      </fill>
    </dxf>
    <dxf>
      <fill>
        <patternFill>
          <bgColor theme="3" tint="0.79998168889431442"/>
        </patternFill>
      </fill>
    </dxf>
    <dxf>
      <fill>
        <patternFill>
          <bgColor theme="0"/>
        </patternFill>
      </fill>
    </dxf>
    <dxf>
      <font>
        <color theme="0" tint="-4.9989318521683403E-2"/>
      </font>
      <fill>
        <patternFill>
          <bgColor theme="0" tint="-4.9989318521683403E-2"/>
        </patternFill>
      </fill>
      <border>
        <left/>
        <right/>
        <top/>
        <bottom/>
        <vertical/>
        <horizontal/>
      </border>
    </dxf>
    <dxf>
      <font>
        <color theme="1"/>
      </font>
    </dxf>
    <dxf>
      <font>
        <color theme="0" tint="-4.9989318521683403E-2"/>
      </font>
      <fill>
        <patternFill>
          <bgColor theme="0" tint="-4.9989318521683403E-2"/>
        </patternFill>
      </fill>
      <border>
        <left style="thin">
          <color auto="1"/>
        </left>
        <right style="thin">
          <color auto="1"/>
        </right>
        <top style="thin">
          <color auto="1"/>
        </top>
        <bottom style="thin">
          <color auto="1"/>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s>
  <tableStyles count="0" defaultTableStyle="TableStyleMedium2" defaultPivotStyle="PivotStyleLight16"/>
  <colors>
    <mruColors>
      <color rgb="FFC9E7A7"/>
      <color rgb="FFFFFF00"/>
      <color rgb="FFE6B8B7"/>
      <color rgb="FFCC99FF"/>
      <color rgb="FFFFFFCC"/>
      <color rgb="FFFFFF99"/>
      <color rgb="FF339966"/>
      <color rgb="FFFF6600"/>
      <color rgb="FF33CCCC"/>
      <color rgb="FFFF4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ro!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r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ro!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tr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r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r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ro!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3</xdr:col>
      <xdr:colOff>444500</xdr:colOff>
      <xdr:row>1</xdr:row>
      <xdr:rowOff>184105</xdr:rowOff>
    </xdr:to>
    <xdr:pic>
      <xdr:nvPicPr>
        <xdr:cNvPr id="2" name="Picture 1">
          <a:hlinkClick xmlns:r="http://schemas.openxmlformats.org/officeDocument/2006/relationships" r:id="rId1"/>
          <a:extLst>
            <a:ext uri="{FF2B5EF4-FFF2-40B4-BE49-F238E27FC236}">
              <a16:creationId xmlns:a16="http://schemas.microsoft.com/office/drawing/2014/main" id="{2E293D19-0128-421E-9264-79D4BAECD9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2700"/>
          <a:ext cx="1073150" cy="46668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646043</xdr:colOff>
      <xdr:row>1</xdr:row>
      <xdr:rowOff>131876</xdr:rowOff>
    </xdr:to>
    <xdr:pic>
      <xdr:nvPicPr>
        <xdr:cNvPr id="2" name="Picture 1">
          <a:extLst>
            <a:ext uri="{FF2B5EF4-FFF2-40B4-BE49-F238E27FC236}">
              <a16:creationId xmlns:a16="http://schemas.microsoft.com/office/drawing/2014/main" id="{BF4845E0-0D23-4A93-8F53-EF7A6A400F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819978" cy="36378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3</xdr:col>
      <xdr:colOff>438150</xdr:colOff>
      <xdr:row>1</xdr:row>
      <xdr:rowOff>155530</xdr:rowOff>
    </xdr:to>
    <xdr:pic>
      <xdr:nvPicPr>
        <xdr:cNvPr id="2" name="Picture 1">
          <a:hlinkClick xmlns:r="http://schemas.openxmlformats.org/officeDocument/2006/relationships" r:id="rId1"/>
          <a:extLst>
            <a:ext uri="{FF2B5EF4-FFF2-40B4-BE49-F238E27FC236}">
              <a16:creationId xmlns:a16="http://schemas.microsoft.com/office/drawing/2014/main" id="{62C9A4A4-55C5-47B4-BFD1-D6F0EFDFC3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2700"/>
          <a:ext cx="1114425" cy="466680"/>
        </a:xfrm>
        <a:prstGeom prst="rect">
          <a:avLst/>
        </a:prstGeom>
        <a:noFill/>
      </xdr:spPr>
    </xdr:pic>
    <xdr:clientData/>
  </xdr:twoCellAnchor>
  <xdr:twoCellAnchor editAs="oneCell">
    <xdr:from>
      <xdr:col>0</xdr:col>
      <xdr:colOff>0</xdr:colOff>
      <xdr:row>86</xdr:row>
      <xdr:rowOff>57150</xdr:rowOff>
    </xdr:from>
    <xdr:to>
      <xdr:col>3</xdr:col>
      <xdr:colOff>438150</xdr:colOff>
      <xdr:row>88</xdr:row>
      <xdr:rowOff>9480</xdr:rowOff>
    </xdr:to>
    <xdr:pic>
      <xdr:nvPicPr>
        <xdr:cNvPr id="3" name="Picture 2">
          <a:hlinkClick xmlns:r="http://schemas.openxmlformats.org/officeDocument/2006/relationships" r:id="rId1"/>
          <a:extLst>
            <a:ext uri="{FF2B5EF4-FFF2-40B4-BE49-F238E27FC236}">
              <a16:creationId xmlns:a16="http://schemas.microsoft.com/office/drawing/2014/main" id="{CAF40E4B-67A2-4328-B0D9-6CA80AC9A7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7287875"/>
          <a:ext cx="1076325" cy="46668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3</xdr:col>
      <xdr:colOff>444500</xdr:colOff>
      <xdr:row>1</xdr:row>
      <xdr:rowOff>184105</xdr:rowOff>
    </xdr:to>
    <xdr:pic>
      <xdr:nvPicPr>
        <xdr:cNvPr id="2" name="Picture 1">
          <a:hlinkClick xmlns:r="http://schemas.openxmlformats.org/officeDocument/2006/relationships" r:id="rId1"/>
          <a:extLst>
            <a:ext uri="{FF2B5EF4-FFF2-40B4-BE49-F238E27FC236}">
              <a16:creationId xmlns:a16="http://schemas.microsoft.com/office/drawing/2014/main" id="{F7C1037F-33C9-4D38-99C1-1E02BEF576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2700"/>
          <a:ext cx="1114425" cy="46668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47625</xdr:rowOff>
    </xdr:from>
    <xdr:ext cx="1057275" cy="455731"/>
    <xdr:pic>
      <xdr:nvPicPr>
        <xdr:cNvPr id="2" name="Picture 1">
          <a:hlinkClick xmlns:r="http://schemas.openxmlformats.org/officeDocument/2006/relationships" r:id="rId1"/>
          <a:extLst>
            <a:ext uri="{FF2B5EF4-FFF2-40B4-BE49-F238E27FC236}">
              <a16:creationId xmlns:a16="http://schemas.microsoft.com/office/drawing/2014/main" id="{1E996527-4F71-4DDB-AEAE-7F905FB65C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47625"/>
          <a:ext cx="1057275" cy="455731"/>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3</xdr:col>
      <xdr:colOff>196850</xdr:colOff>
      <xdr:row>0</xdr:row>
      <xdr:rowOff>479380</xdr:rowOff>
    </xdr:to>
    <xdr:pic>
      <xdr:nvPicPr>
        <xdr:cNvPr id="3" name="Picture 2">
          <a:hlinkClick xmlns:r="http://schemas.openxmlformats.org/officeDocument/2006/relationships" r:id="rId1"/>
          <a:extLst>
            <a:ext uri="{FF2B5EF4-FFF2-40B4-BE49-F238E27FC236}">
              <a16:creationId xmlns:a16="http://schemas.microsoft.com/office/drawing/2014/main" id="{B4063FB1-E411-49AE-9DA7-0E3D0A19C2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2700"/>
          <a:ext cx="1114425" cy="46668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31750</xdr:rowOff>
    </xdr:from>
    <xdr:ext cx="1171575" cy="469855"/>
    <xdr:pic>
      <xdr:nvPicPr>
        <xdr:cNvPr id="2" name="Picture 1">
          <a:hlinkClick xmlns:r="http://schemas.openxmlformats.org/officeDocument/2006/relationships" r:id="rId1"/>
          <a:extLst>
            <a:ext uri="{FF2B5EF4-FFF2-40B4-BE49-F238E27FC236}">
              <a16:creationId xmlns:a16="http://schemas.microsoft.com/office/drawing/2014/main" id="{27A39C92-BEAB-4143-AE87-F1807A24A3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28575"/>
          <a:ext cx="1171575" cy="469855"/>
        </a:xfrm>
        <a:prstGeom prst="rect">
          <a:avLst/>
        </a:prstGeom>
        <a:noFill/>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34925</xdr:colOff>
      <xdr:row>1</xdr:row>
      <xdr:rowOff>180930</xdr:rowOff>
    </xdr:to>
    <xdr:pic>
      <xdr:nvPicPr>
        <xdr:cNvPr id="2" name="Picture 1">
          <a:hlinkClick xmlns:r="http://schemas.openxmlformats.org/officeDocument/2006/relationships" r:id="rId1"/>
          <a:extLst>
            <a:ext uri="{FF2B5EF4-FFF2-40B4-BE49-F238E27FC236}">
              <a16:creationId xmlns:a16="http://schemas.microsoft.com/office/drawing/2014/main" id="{C66A5B11-29BE-46EF-AEDE-E4C235D3ED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9050"/>
          <a:ext cx="1076325" cy="46668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EAT\Competition\Applications\TAPS\School\TAPSAp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pru-tx/peat/Contract%20Years/2021-2022/PEAT%20Merge%20and%20UW%20Practice/NGannon/2%20PEAT/New%20Member%20Process/PEAT%20Loss%20Summary%20Recap_2017-2021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mdillard\Local%20Settings\Temporary%20Internet%20Files\OLK10\PEAT%20SCHOOL%20APP%2006_revison-07-08k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pru-tx/peat/members/A%20B%20C%20D/Chireno%20ISD/22-23/4%20-%20Internal%20Underwriting/PEAT%20Loss%20Summary%20Recap_2017-2021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remium-Loss Recap"/>
      <sheetName val="Property Statement of Values"/>
      <sheetName val="Property"/>
      <sheetName val="EDP Equip Systems"/>
      <sheetName val="Crime"/>
      <sheetName val="General Liability"/>
      <sheetName val="E &amp; O"/>
      <sheetName val="Automobile"/>
      <sheetName val="Automobile Schedule"/>
      <sheetName val="Signatures"/>
      <sheetName val="Rating Worksheet"/>
      <sheetName val="Proposal-Loss Model"/>
      <sheetName val="IRPM Notes"/>
      <sheetName val="Proposal"/>
      <sheetName val="Declarations Page"/>
      <sheetName val="Notice to Accounting"/>
      <sheetName val="Invoice"/>
      <sheetName val="Auto ID Card Template"/>
    </sheetNames>
    <sheetDataSet>
      <sheetData sheetId="0"/>
      <sheetData sheetId="1"/>
      <sheetData sheetId="2" refreshError="1">
        <row r="4">
          <cell r="L4">
            <v>0</v>
          </cell>
        </row>
        <row r="5">
          <cell r="L5">
            <v>0</v>
          </cell>
        </row>
        <row r="6">
          <cell r="L6">
            <v>0</v>
          </cell>
        </row>
        <row r="7">
          <cell r="L7">
            <v>0</v>
          </cell>
        </row>
        <row r="8">
          <cell r="L8">
            <v>0</v>
          </cell>
        </row>
        <row r="9">
          <cell r="L9">
            <v>0</v>
          </cell>
        </row>
        <row r="10">
          <cell r="L10">
            <v>0</v>
          </cell>
        </row>
        <row r="11">
          <cell r="L11">
            <v>0</v>
          </cell>
        </row>
        <row r="12">
          <cell r="L12">
            <v>0</v>
          </cell>
        </row>
        <row r="13">
          <cell r="L13">
            <v>0</v>
          </cell>
        </row>
        <row r="14">
          <cell r="L14">
            <v>0</v>
          </cell>
        </row>
        <row r="15">
          <cell r="L15">
            <v>0</v>
          </cell>
        </row>
        <row r="16">
          <cell r="L16">
            <v>0</v>
          </cell>
        </row>
        <row r="17">
          <cell r="L17">
            <v>0</v>
          </cell>
        </row>
        <row r="18">
          <cell r="L18">
            <v>0</v>
          </cell>
        </row>
        <row r="19">
          <cell r="L19">
            <v>0</v>
          </cell>
        </row>
        <row r="20">
          <cell r="L20">
            <v>0</v>
          </cell>
        </row>
        <row r="21">
          <cell r="L21">
            <v>0</v>
          </cell>
        </row>
        <row r="22">
          <cell r="L22">
            <v>0</v>
          </cell>
        </row>
        <row r="23">
          <cell r="L23">
            <v>0</v>
          </cell>
        </row>
        <row r="24">
          <cell r="L24">
            <v>0</v>
          </cell>
        </row>
        <row r="25">
          <cell r="L25">
            <v>0</v>
          </cell>
        </row>
        <row r="26">
          <cell r="L26">
            <v>0</v>
          </cell>
        </row>
        <row r="27">
          <cell r="L27">
            <v>0</v>
          </cell>
        </row>
        <row r="28">
          <cell r="L28">
            <v>0</v>
          </cell>
        </row>
        <row r="29">
          <cell r="L29">
            <v>0</v>
          </cell>
        </row>
        <row r="30">
          <cell r="L30">
            <v>0</v>
          </cell>
        </row>
        <row r="31">
          <cell r="L31">
            <v>0</v>
          </cell>
        </row>
        <row r="32">
          <cell r="L32">
            <v>0</v>
          </cell>
        </row>
        <row r="33">
          <cell r="L33">
            <v>0</v>
          </cell>
        </row>
        <row r="34">
          <cell r="L34">
            <v>0</v>
          </cell>
        </row>
        <row r="35">
          <cell r="L35">
            <v>0</v>
          </cell>
        </row>
        <row r="36">
          <cell r="L36">
            <v>0</v>
          </cell>
        </row>
        <row r="37">
          <cell r="L37">
            <v>0</v>
          </cell>
        </row>
        <row r="38">
          <cell r="L38">
            <v>0</v>
          </cell>
        </row>
        <row r="39">
          <cell r="L39">
            <v>0</v>
          </cell>
        </row>
        <row r="40">
          <cell r="L40">
            <v>0</v>
          </cell>
        </row>
        <row r="41">
          <cell r="L41">
            <v>0</v>
          </cell>
        </row>
        <row r="42">
          <cell r="L42">
            <v>0</v>
          </cell>
        </row>
        <row r="43">
          <cell r="L43">
            <v>0</v>
          </cell>
        </row>
        <row r="44">
          <cell r="L44">
            <v>0</v>
          </cell>
        </row>
        <row r="45">
          <cell r="L45">
            <v>0</v>
          </cell>
        </row>
        <row r="46">
          <cell r="L46">
            <v>0</v>
          </cell>
        </row>
        <row r="47">
          <cell r="L47">
            <v>0</v>
          </cell>
        </row>
        <row r="48">
          <cell r="L48">
            <v>0</v>
          </cell>
        </row>
        <row r="49">
          <cell r="L49">
            <v>0</v>
          </cell>
        </row>
        <row r="50">
          <cell r="L50">
            <v>0</v>
          </cell>
        </row>
        <row r="51">
          <cell r="L51">
            <v>0</v>
          </cell>
        </row>
        <row r="52">
          <cell r="L52">
            <v>0</v>
          </cell>
        </row>
        <row r="53">
          <cell r="L53">
            <v>0</v>
          </cell>
        </row>
        <row r="54">
          <cell r="L54">
            <v>0</v>
          </cell>
        </row>
        <row r="55">
          <cell r="L55">
            <v>0</v>
          </cell>
        </row>
        <row r="56">
          <cell r="L56">
            <v>0</v>
          </cell>
        </row>
        <row r="57">
          <cell r="L57">
            <v>0</v>
          </cell>
        </row>
        <row r="58">
          <cell r="L58">
            <v>0</v>
          </cell>
        </row>
        <row r="59">
          <cell r="L59">
            <v>0</v>
          </cell>
        </row>
        <row r="60">
          <cell r="L60">
            <v>0</v>
          </cell>
        </row>
        <row r="61">
          <cell r="L61">
            <v>0</v>
          </cell>
        </row>
        <row r="62">
          <cell r="L62">
            <v>0</v>
          </cell>
        </row>
        <row r="63">
          <cell r="L63">
            <v>0</v>
          </cell>
        </row>
        <row r="64">
          <cell r="L64">
            <v>0</v>
          </cell>
        </row>
        <row r="65">
          <cell r="L65">
            <v>0</v>
          </cell>
        </row>
        <row r="66">
          <cell r="L66">
            <v>0</v>
          </cell>
        </row>
        <row r="67">
          <cell r="L67">
            <v>0</v>
          </cell>
        </row>
        <row r="68">
          <cell r="L68">
            <v>0</v>
          </cell>
        </row>
        <row r="69">
          <cell r="L69">
            <v>0</v>
          </cell>
        </row>
        <row r="70">
          <cell r="L70">
            <v>0</v>
          </cell>
        </row>
        <row r="71">
          <cell r="L71">
            <v>0</v>
          </cell>
        </row>
        <row r="72">
          <cell r="L72">
            <v>0</v>
          </cell>
        </row>
        <row r="73">
          <cell r="L73">
            <v>0</v>
          </cell>
        </row>
        <row r="74">
          <cell r="L74">
            <v>0</v>
          </cell>
        </row>
        <row r="75">
          <cell r="L75">
            <v>0</v>
          </cell>
        </row>
        <row r="76">
          <cell r="L76">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mium - Loss Recap "/>
      <sheetName val="Carrier"/>
      <sheetName val="Pivot Losses"/>
      <sheetName val="Member Contributions"/>
      <sheetName val="Member Limits and Deductibles"/>
    </sheetNames>
    <sheetDataSet>
      <sheetData sheetId="0"/>
      <sheetData sheetId="1">
        <row r="2">
          <cell r="A2" t="str">
            <v>ALBA-GOLDEN ISD</v>
          </cell>
        </row>
      </sheetData>
      <sheetData sheetId="2">
        <row r="4">
          <cell r="A4" t="str">
            <v>Alba-Golden ISD2018AL</v>
          </cell>
          <cell r="B4">
            <v>1</v>
          </cell>
          <cell r="C4">
            <v>3</v>
          </cell>
          <cell r="D4">
            <v>1933.32</v>
          </cell>
          <cell r="E4">
            <v>1933.32</v>
          </cell>
          <cell r="F4">
            <v>3</v>
          </cell>
          <cell r="G4" t="str">
            <v>PEAT</v>
          </cell>
        </row>
        <row r="5">
          <cell r="A5" t="str">
            <v>Alba-Golden ISD2018APD</v>
          </cell>
          <cell r="B5">
            <v>1</v>
          </cell>
          <cell r="C5">
            <v>3</v>
          </cell>
          <cell r="D5">
            <v>1437.2</v>
          </cell>
          <cell r="E5">
            <v>1937.2</v>
          </cell>
          <cell r="F5">
            <v>3</v>
          </cell>
          <cell r="G5" t="str">
            <v>PEAT</v>
          </cell>
        </row>
        <row r="6">
          <cell r="A6" t="str">
            <v>Alba-Golden ISD2019Property</v>
          </cell>
          <cell r="B6">
            <v>1</v>
          </cell>
          <cell r="C6">
            <v>3</v>
          </cell>
          <cell r="D6">
            <v>527</v>
          </cell>
          <cell r="E6">
            <v>527</v>
          </cell>
          <cell r="F6">
            <v>3</v>
          </cell>
          <cell r="G6" t="str">
            <v>PEAT</v>
          </cell>
        </row>
        <row r="7">
          <cell r="A7" t="str">
            <v>Alba-Golden ISD2020AL</v>
          </cell>
          <cell r="B7">
            <v>1</v>
          </cell>
          <cell r="C7">
            <v>3</v>
          </cell>
          <cell r="D7">
            <v>3985.58</v>
          </cell>
          <cell r="E7">
            <v>3985.58</v>
          </cell>
          <cell r="F7">
            <v>3</v>
          </cell>
          <cell r="G7" t="str">
            <v>PEAT</v>
          </cell>
        </row>
        <row r="8">
          <cell r="A8" t="str">
            <v>Alba-Golden ISD2020APD</v>
          </cell>
          <cell r="B8">
            <v>1</v>
          </cell>
          <cell r="C8">
            <v>3</v>
          </cell>
          <cell r="D8">
            <v>42677.5</v>
          </cell>
          <cell r="E8">
            <v>9352.7099999999991</v>
          </cell>
          <cell r="F8">
            <v>3</v>
          </cell>
          <cell r="G8" t="str">
            <v>PEAT</v>
          </cell>
        </row>
        <row r="9">
          <cell r="A9" t="str">
            <v>Alba-Golden ISD2020Property</v>
          </cell>
          <cell r="B9">
            <v>1</v>
          </cell>
          <cell r="C9">
            <v>3</v>
          </cell>
          <cell r="D9">
            <v>75680</v>
          </cell>
          <cell r="E9">
            <v>80680</v>
          </cell>
          <cell r="F9">
            <v>3</v>
          </cell>
          <cell r="G9" t="str">
            <v>PEAT</v>
          </cell>
        </row>
        <row r="10">
          <cell r="A10" t="str">
            <v>Albany ISD2017AL</v>
          </cell>
          <cell r="B10">
            <v>1</v>
          </cell>
          <cell r="C10">
            <v>4</v>
          </cell>
          <cell r="D10">
            <v>0</v>
          </cell>
          <cell r="E10">
            <v>30000</v>
          </cell>
          <cell r="F10">
            <v>4</v>
          </cell>
          <cell r="G10" t="str">
            <v>TASB</v>
          </cell>
        </row>
        <row r="11">
          <cell r="A11" t="str">
            <v>Albany ISD2018APD</v>
          </cell>
          <cell r="B11">
            <v>1</v>
          </cell>
          <cell r="C11">
            <v>4</v>
          </cell>
          <cell r="D11">
            <v>463</v>
          </cell>
          <cell r="E11">
            <v>1463</v>
          </cell>
          <cell r="F11">
            <v>4</v>
          </cell>
          <cell r="G11" t="str">
            <v>TASB</v>
          </cell>
        </row>
        <row r="12">
          <cell r="A12" t="str">
            <v>Alvarado ISD2017AL</v>
          </cell>
          <cell r="B12">
            <v>5</v>
          </cell>
          <cell r="C12">
            <v>15</v>
          </cell>
          <cell r="D12">
            <v>0</v>
          </cell>
          <cell r="E12">
            <v>0</v>
          </cell>
          <cell r="F12">
            <v>3</v>
          </cell>
          <cell r="G12" t="str">
            <v>PEAT</v>
          </cell>
        </row>
        <row r="13">
          <cell r="A13" t="str">
            <v>Alvarado ISD2017APD</v>
          </cell>
          <cell r="B13">
            <v>6</v>
          </cell>
          <cell r="C13">
            <v>18</v>
          </cell>
          <cell r="D13">
            <v>17983.599999999999</v>
          </cell>
          <cell r="E13">
            <v>19983.600000000002</v>
          </cell>
          <cell r="F13">
            <v>3</v>
          </cell>
          <cell r="G13" t="str">
            <v>PEAT</v>
          </cell>
        </row>
        <row r="14">
          <cell r="A14" t="str">
            <v>Alvarado ISD2017Property</v>
          </cell>
          <cell r="B14">
            <v>1</v>
          </cell>
          <cell r="C14">
            <v>3</v>
          </cell>
          <cell r="D14">
            <v>73275.59</v>
          </cell>
          <cell r="E14">
            <v>73275.59</v>
          </cell>
          <cell r="F14">
            <v>3</v>
          </cell>
          <cell r="G14" t="str">
            <v>PEAT</v>
          </cell>
        </row>
        <row r="15">
          <cell r="A15" t="str">
            <v>Alvarado ISD2018AL</v>
          </cell>
          <cell r="B15">
            <v>8</v>
          </cell>
          <cell r="C15">
            <v>24</v>
          </cell>
          <cell r="D15">
            <v>17953.37</v>
          </cell>
          <cell r="E15">
            <v>17953.37</v>
          </cell>
          <cell r="F15">
            <v>3</v>
          </cell>
          <cell r="G15" t="str">
            <v>PEAT</v>
          </cell>
        </row>
        <row r="16">
          <cell r="A16" t="str">
            <v>Alvarado ISD2018APD</v>
          </cell>
          <cell r="B16">
            <v>8</v>
          </cell>
          <cell r="C16">
            <v>24</v>
          </cell>
          <cell r="D16">
            <v>2000.62</v>
          </cell>
          <cell r="E16">
            <v>3000.62</v>
          </cell>
          <cell r="F16">
            <v>3</v>
          </cell>
          <cell r="G16" t="str">
            <v>PEAT</v>
          </cell>
        </row>
        <row r="17">
          <cell r="A17" t="str">
            <v>Alvarado ISD2018Property</v>
          </cell>
          <cell r="B17">
            <v>1</v>
          </cell>
          <cell r="C17">
            <v>3</v>
          </cell>
          <cell r="D17">
            <v>1349.01</v>
          </cell>
          <cell r="E17">
            <v>1349.01</v>
          </cell>
          <cell r="F17">
            <v>3</v>
          </cell>
          <cell r="G17" t="str">
            <v>PEAT</v>
          </cell>
        </row>
        <row r="18">
          <cell r="A18" t="str">
            <v>Alvarado ISD2019AL</v>
          </cell>
          <cell r="B18">
            <v>2</v>
          </cell>
          <cell r="C18">
            <v>6</v>
          </cell>
          <cell r="D18">
            <v>0</v>
          </cell>
          <cell r="E18">
            <v>0</v>
          </cell>
          <cell r="F18">
            <v>3</v>
          </cell>
          <cell r="G18" t="str">
            <v>PEAT</v>
          </cell>
        </row>
        <row r="19">
          <cell r="A19" t="str">
            <v>Alvarado ISD2019APD</v>
          </cell>
          <cell r="B19">
            <v>5</v>
          </cell>
          <cell r="C19">
            <v>15</v>
          </cell>
          <cell r="D19">
            <v>0</v>
          </cell>
          <cell r="E19">
            <v>1000</v>
          </cell>
          <cell r="F19">
            <v>3</v>
          </cell>
          <cell r="G19" t="str">
            <v>PEAT</v>
          </cell>
        </row>
        <row r="20">
          <cell r="A20" t="str">
            <v>Alvarado ISD2019EB</v>
          </cell>
          <cell r="B20">
            <v>1</v>
          </cell>
          <cell r="C20">
            <v>3</v>
          </cell>
          <cell r="D20">
            <v>32197.03</v>
          </cell>
          <cell r="E20">
            <v>33447.03</v>
          </cell>
          <cell r="F20">
            <v>3</v>
          </cell>
          <cell r="G20" t="str">
            <v>PEAT</v>
          </cell>
        </row>
        <row r="21">
          <cell r="A21" t="str">
            <v>Alvarado ISD2019Property</v>
          </cell>
          <cell r="B21">
            <v>2</v>
          </cell>
          <cell r="C21">
            <v>6</v>
          </cell>
          <cell r="D21">
            <v>12304.31</v>
          </cell>
          <cell r="E21">
            <v>22304.309999999998</v>
          </cell>
          <cell r="F21">
            <v>3</v>
          </cell>
          <cell r="G21" t="str">
            <v>PEAT</v>
          </cell>
        </row>
        <row r="22">
          <cell r="A22" t="str">
            <v>Alvarado ISD2020APD</v>
          </cell>
          <cell r="B22">
            <v>6</v>
          </cell>
          <cell r="C22">
            <v>18</v>
          </cell>
          <cell r="D22">
            <v>34946.699999999997</v>
          </cell>
          <cell r="E22">
            <v>35195.699999999997</v>
          </cell>
          <cell r="F22">
            <v>3</v>
          </cell>
          <cell r="G22" t="str">
            <v>PEAT</v>
          </cell>
        </row>
        <row r="23">
          <cell r="A23" t="str">
            <v>Alvarado ISD2020Property</v>
          </cell>
          <cell r="B23">
            <v>1</v>
          </cell>
          <cell r="C23">
            <v>3</v>
          </cell>
          <cell r="D23">
            <v>24545.83</v>
          </cell>
          <cell r="E23">
            <v>34545.83</v>
          </cell>
          <cell r="F23">
            <v>3</v>
          </cell>
          <cell r="G23" t="str">
            <v>PEAT</v>
          </cell>
        </row>
        <row r="24">
          <cell r="A24" t="str">
            <v>Alvarado ISD2021AL</v>
          </cell>
          <cell r="B24">
            <v>1</v>
          </cell>
          <cell r="C24">
            <v>3</v>
          </cell>
          <cell r="D24">
            <v>20015.5</v>
          </cell>
          <cell r="E24">
            <v>24072.83</v>
          </cell>
          <cell r="F24">
            <v>3</v>
          </cell>
          <cell r="G24" t="str">
            <v>PEAT</v>
          </cell>
        </row>
        <row r="25">
          <cell r="A25" t="str">
            <v>Alvarado ISD2021APD</v>
          </cell>
          <cell r="B25">
            <v>1</v>
          </cell>
          <cell r="C25">
            <v>3</v>
          </cell>
          <cell r="D25">
            <v>0</v>
          </cell>
          <cell r="E25">
            <v>5300</v>
          </cell>
          <cell r="F25">
            <v>3</v>
          </cell>
          <cell r="G25" t="str">
            <v>PEAT</v>
          </cell>
        </row>
        <row r="26">
          <cell r="A26" t="str">
            <v>Alvarado ISD2021Property</v>
          </cell>
          <cell r="B26">
            <v>1</v>
          </cell>
          <cell r="C26">
            <v>3</v>
          </cell>
          <cell r="D26">
            <v>0</v>
          </cell>
          <cell r="E26">
            <v>750</v>
          </cell>
          <cell r="F26">
            <v>3</v>
          </cell>
          <cell r="G26" t="str">
            <v>PEAT</v>
          </cell>
        </row>
        <row r="27">
          <cell r="A27" t="str">
            <v>Amherst ISD2020Property</v>
          </cell>
          <cell r="B27">
            <v>1</v>
          </cell>
          <cell r="C27">
            <v>3</v>
          </cell>
          <cell r="D27">
            <v>8273.18</v>
          </cell>
          <cell r="E27">
            <v>8273.18</v>
          </cell>
          <cell r="F27">
            <v>3</v>
          </cell>
          <cell r="G27" t="str">
            <v>PEAT</v>
          </cell>
        </row>
        <row r="28">
          <cell r="A28" t="str">
            <v>Archer City ISD2017AL</v>
          </cell>
          <cell r="B28">
            <v>2</v>
          </cell>
          <cell r="C28">
            <v>6</v>
          </cell>
          <cell r="D28">
            <v>3156.3</v>
          </cell>
          <cell r="E28">
            <v>3156.3</v>
          </cell>
          <cell r="F28">
            <v>3</v>
          </cell>
          <cell r="G28" t="str">
            <v>PEAT</v>
          </cell>
        </row>
        <row r="29">
          <cell r="A29" t="str">
            <v>Archer City ISD2017APD</v>
          </cell>
          <cell r="B29">
            <v>1</v>
          </cell>
          <cell r="C29">
            <v>3</v>
          </cell>
          <cell r="D29">
            <v>3114.35</v>
          </cell>
          <cell r="E29">
            <v>3614.35</v>
          </cell>
          <cell r="F29">
            <v>3</v>
          </cell>
          <cell r="G29" t="str">
            <v>PEAT</v>
          </cell>
        </row>
        <row r="30">
          <cell r="A30" t="str">
            <v>Archer City ISD2019Property</v>
          </cell>
          <cell r="B30">
            <v>1</v>
          </cell>
          <cell r="C30">
            <v>3</v>
          </cell>
          <cell r="D30">
            <v>46231.35</v>
          </cell>
          <cell r="E30">
            <v>46731.35</v>
          </cell>
          <cell r="F30">
            <v>3</v>
          </cell>
          <cell r="G30" t="str">
            <v>PEAT</v>
          </cell>
        </row>
        <row r="31">
          <cell r="A31" t="str">
            <v>Archer City ISD2020APD</v>
          </cell>
          <cell r="B31">
            <v>1</v>
          </cell>
          <cell r="C31">
            <v>3</v>
          </cell>
          <cell r="D31">
            <v>789.68000000000006</v>
          </cell>
          <cell r="E31">
            <v>1289.6799999999998</v>
          </cell>
          <cell r="F31">
            <v>3</v>
          </cell>
          <cell r="G31" t="str">
            <v>PEAT</v>
          </cell>
        </row>
        <row r="32">
          <cell r="A32" t="str">
            <v>Archer City ISD2020Property</v>
          </cell>
          <cell r="B32">
            <v>1</v>
          </cell>
          <cell r="C32">
            <v>3</v>
          </cell>
          <cell r="D32">
            <v>121702.77</v>
          </cell>
          <cell r="E32">
            <v>203000</v>
          </cell>
          <cell r="F32">
            <v>3</v>
          </cell>
          <cell r="G32" t="str">
            <v>PEAT</v>
          </cell>
        </row>
        <row r="33">
          <cell r="A33" t="str">
            <v>Archer City ISD2021AL</v>
          </cell>
          <cell r="B33">
            <v>1</v>
          </cell>
          <cell r="C33">
            <v>3</v>
          </cell>
          <cell r="D33">
            <v>2015.62</v>
          </cell>
          <cell r="E33">
            <v>2015.62</v>
          </cell>
          <cell r="F33">
            <v>3</v>
          </cell>
          <cell r="G33" t="str">
            <v>PEAT</v>
          </cell>
        </row>
        <row r="34">
          <cell r="A34" t="str">
            <v>Arp ISD2017ELL</v>
          </cell>
          <cell r="B34">
            <v>1</v>
          </cell>
          <cell r="C34">
            <v>3</v>
          </cell>
          <cell r="D34">
            <v>1250</v>
          </cell>
          <cell r="E34">
            <v>1250</v>
          </cell>
          <cell r="F34">
            <v>3</v>
          </cell>
          <cell r="G34" t="str">
            <v>PEAT</v>
          </cell>
        </row>
        <row r="35">
          <cell r="A35" t="str">
            <v>Arp ISD2017Property</v>
          </cell>
          <cell r="B35">
            <v>2</v>
          </cell>
          <cell r="C35">
            <v>6</v>
          </cell>
          <cell r="D35">
            <v>5738.78</v>
          </cell>
          <cell r="E35">
            <v>5988.78</v>
          </cell>
          <cell r="F35">
            <v>3</v>
          </cell>
          <cell r="G35" t="str">
            <v>PEAT</v>
          </cell>
        </row>
        <row r="36">
          <cell r="A36" t="str">
            <v>Arp ISD2020Property</v>
          </cell>
          <cell r="B36">
            <v>1</v>
          </cell>
          <cell r="C36">
            <v>3</v>
          </cell>
          <cell r="D36">
            <v>154493.91</v>
          </cell>
          <cell r="E36">
            <v>455000</v>
          </cell>
          <cell r="F36">
            <v>3</v>
          </cell>
          <cell r="G36" t="str">
            <v>PEAT</v>
          </cell>
        </row>
        <row r="37">
          <cell r="A37" t="str">
            <v>Arp ISD2021Property</v>
          </cell>
          <cell r="B37">
            <v>1</v>
          </cell>
          <cell r="C37">
            <v>3</v>
          </cell>
          <cell r="D37">
            <v>151662.39999999999</v>
          </cell>
          <cell r="E37">
            <v>161836.9</v>
          </cell>
          <cell r="F37">
            <v>3</v>
          </cell>
          <cell r="G37" t="str">
            <v>PEAT</v>
          </cell>
        </row>
        <row r="38">
          <cell r="A38" t="str">
            <v>Ballinger ISD2017APD</v>
          </cell>
          <cell r="B38">
            <v>1</v>
          </cell>
          <cell r="C38">
            <v>3</v>
          </cell>
          <cell r="D38">
            <v>2945.59</v>
          </cell>
          <cell r="E38">
            <v>3445.59</v>
          </cell>
          <cell r="F38">
            <v>3</v>
          </cell>
          <cell r="G38" t="str">
            <v>PEAT</v>
          </cell>
        </row>
        <row r="39">
          <cell r="A39" t="str">
            <v>Ballinger ISD2017Property</v>
          </cell>
          <cell r="B39">
            <v>1</v>
          </cell>
          <cell r="C39">
            <v>3</v>
          </cell>
          <cell r="D39">
            <v>28090.26</v>
          </cell>
          <cell r="E39">
            <v>33090.259999999995</v>
          </cell>
          <cell r="F39">
            <v>3</v>
          </cell>
          <cell r="G39" t="str">
            <v>PEAT</v>
          </cell>
        </row>
        <row r="40">
          <cell r="A40" t="str">
            <v>Ballinger ISD2018APD</v>
          </cell>
          <cell r="B40">
            <v>1</v>
          </cell>
          <cell r="C40">
            <v>3</v>
          </cell>
          <cell r="D40">
            <v>3759.59</v>
          </cell>
          <cell r="E40">
            <v>4259.59</v>
          </cell>
          <cell r="F40">
            <v>3</v>
          </cell>
          <cell r="G40" t="str">
            <v>PEAT</v>
          </cell>
        </row>
        <row r="41">
          <cell r="A41" t="str">
            <v>Ballinger ISD2018Crime</v>
          </cell>
          <cell r="B41">
            <v>2</v>
          </cell>
          <cell r="C41">
            <v>6</v>
          </cell>
          <cell r="D41">
            <v>100000</v>
          </cell>
          <cell r="E41">
            <v>101000</v>
          </cell>
          <cell r="F41">
            <v>3</v>
          </cell>
          <cell r="G41" t="str">
            <v>PEAT</v>
          </cell>
        </row>
        <row r="42">
          <cell r="A42" t="str">
            <v>Ballinger ISD2018Property</v>
          </cell>
          <cell r="B42">
            <v>1</v>
          </cell>
          <cell r="C42">
            <v>3</v>
          </cell>
          <cell r="D42">
            <v>144270.59999999998</v>
          </cell>
          <cell r="E42">
            <v>394270.6</v>
          </cell>
          <cell r="F42">
            <v>3</v>
          </cell>
          <cell r="G42" t="str">
            <v>PEAT</v>
          </cell>
        </row>
        <row r="43">
          <cell r="A43" t="str">
            <v>Ballinger ISD2019Crime</v>
          </cell>
          <cell r="B43">
            <v>1</v>
          </cell>
          <cell r="C43">
            <v>3</v>
          </cell>
          <cell r="D43">
            <v>24379.02</v>
          </cell>
          <cell r="E43">
            <v>29379.02</v>
          </cell>
          <cell r="F43">
            <v>3</v>
          </cell>
          <cell r="G43" t="str">
            <v>PEAT</v>
          </cell>
        </row>
        <row r="44">
          <cell r="A44" t="str">
            <v>Bellevue ISD2017APD</v>
          </cell>
          <cell r="B44">
            <v>1</v>
          </cell>
          <cell r="C44">
            <v>5</v>
          </cell>
          <cell r="D44">
            <v>1437.23</v>
          </cell>
          <cell r="E44">
            <v>1437.23</v>
          </cell>
          <cell r="F44">
            <v>5</v>
          </cell>
          <cell r="G44" t="str">
            <v>TPS</v>
          </cell>
        </row>
        <row r="45">
          <cell r="A45" t="str">
            <v>Bellevue ISD2021AL</v>
          </cell>
          <cell r="B45">
            <v>1</v>
          </cell>
          <cell r="C45">
            <v>3</v>
          </cell>
          <cell r="D45">
            <v>0</v>
          </cell>
          <cell r="E45">
            <v>0</v>
          </cell>
          <cell r="F45">
            <v>3</v>
          </cell>
          <cell r="G45" t="str">
            <v>PEAT</v>
          </cell>
        </row>
        <row r="46">
          <cell r="A46" t="str">
            <v>Bellevue ISD2021APD</v>
          </cell>
          <cell r="B46">
            <v>1</v>
          </cell>
          <cell r="C46">
            <v>3</v>
          </cell>
          <cell r="D46">
            <v>0</v>
          </cell>
          <cell r="E46">
            <v>0</v>
          </cell>
          <cell r="F46">
            <v>3</v>
          </cell>
          <cell r="G46" t="str">
            <v>PEAT</v>
          </cell>
        </row>
        <row r="47">
          <cell r="A47" t="str">
            <v>Boyd ISD2017APD</v>
          </cell>
          <cell r="B47">
            <v>1</v>
          </cell>
          <cell r="C47">
            <v>3</v>
          </cell>
          <cell r="D47">
            <v>813.68</v>
          </cell>
          <cell r="E47">
            <v>1313.6799999999998</v>
          </cell>
          <cell r="F47">
            <v>3</v>
          </cell>
          <cell r="G47" t="str">
            <v>PEAT</v>
          </cell>
        </row>
        <row r="48">
          <cell r="A48" t="str">
            <v>Boyd ISD2018APD</v>
          </cell>
          <cell r="B48">
            <v>1</v>
          </cell>
          <cell r="C48">
            <v>3</v>
          </cell>
          <cell r="D48">
            <v>11437.470000000001</v>
          </cell>
          <cell r="E48">
            <v>11937.47</v>
          </cell>
          <cell r="F48">
            <v>3</v>
          </cell>
          <cell r="G48" t="str">
            <v>PEAT</v>
          </cell>
        </row>
        <row r="49">
          <cell r="A49" t="str">
            <v>Boyd ISD2018Property</v>
          </cell>
          <cell r="B49">
            <v>1</v>
          </cell>
          <cell r="C49">
            <v>3</v>
          </cell>
          <cell r="D49">
            <v>40498.75</v>
          </cell>
          <cell r="E49">
            <v>50498.75</v>
          </cell>
          <cell r="F49">
            <v>3</v>
          </cell>
          <cell r="G49" t="str">
            <v>PEAT</v>
          </cell>
        </row>
        <row r="50">
          <cell r="A50" t="str">
            <v>Boyd ISD2019APD</v>
          </cell>
          <cell r="B50">
            <v>2</v>
          </cell>
          <cell r="C50">
            <v>6</v>
          </cell>
          <cell r="D50">
            <v>2724.26</v>
          </cell>
          <cell r="E50">
            <v>3724.26</v>
          </cell>
          <cell r="F50">
            <v>3</v>
          </cell>
          <cell r="G50" t="str">
            <v>PEAT</v>
          </cell>
        </row>
        <row r="51">
          <cell r="A51" t="str">
            <v>Boyd ISD2019Property</v>
          </cell>
          <cell r="B51">
            <v>1</v>
          </cell>
          <cell r="C51">
            <v>3</v>
          </cell>
          <cell r="D51">
            <v>13645.1</v>
          </cell>
          <cell r="E51">
            <v>23645.1</v>
          </cell>
          <cell r="F51">
            <v>3</v>
          </cell>
          <cell r="G51" t="str">
            <v>PEAT</v>
          </cell>
        </row>
        <row r="52">
          <cell r="A52" t="str">
            <v>Boyd ISD2020APD</v>
          </cell>
          <cell r="B52">
            <v>1</v>
          </cell>
          <cell r="C52">
            <v>3</v>
          </cell>
          <cell r="D52">
            <v>5060.1400000000003</v>
          </cell>
          <cell r="E52">
            <v>5560.14</v>
          </cell>
          <cell r="F52">
            <v>3</v>
          </cell>
          <cell r="G52" t="str">
            <v>PEAT</v>
          </cell>
        </row>
        <row r="53">
          <cell r="A53" t="str">
            <v>Boyd ISD2020Property</v>
          </cell>
          <cell r="B53">
            <v>1</v>
          </cell>
          <cell r="C53">
            <v>3</v>
          </cell>
          <cell r="D53">
            <v>833</v>
          </cell>
          <cell r="E53">
            <v>32000</v>
          </cell>
          <cell r="F53">
            <v>3</v>
          </cell>
          <cell r="G53" t="str">
            <v>PEAT</v>
          </cell>
        </row>
        <row r="54">
          <cell r="A54" t="str">
            <v>Bronte ISD2019AL</v>
          </cell>
          <cell r="B54">
            <v>1</v>
          </cell>
          <cell r="C54">
            <v>3</v>
          </cell>
          <cell r="D54">
            <v>935.41000000000008</v>
          </cell>
          <cell r="E54">
            <v>935.41</v>
          </cell>
          <cell r="F54">
            <v>3</v>
          </cell>
          <cell r="G54" t="str">
            <v>PEAT</v>
          </cell>
        </row>
        <row r="55">
          <cell r="A55" t="str">
            <v>Bronte ISD2020Property</v>
          </cell>
          <cell r="B55">
            <v>1</v>
          </cell>
          <cell r="C55">
            <v>3</v>
          </cell>
          <cell r="D55">
            <v>68860.42</v>
          </cell>
          <cell r="E55">
            <v>73860.42</v>
          </cell>
          <cell r="F55">
            <v>3</v>
          </cell>
          <cell r="G55" t="str">
            <v>PEAT</v>
          </cell>
        </row>
        <row r="56">
          <cell r="A56" t="str">
            <v>Bronte ISD2021APD</v>
          </cell>
          <cell r="B56">
            <v>1</v>
          </cell>
          <cell r="C56">
            <v>3</v>
          </cell>
          <cell r="D56">
            <v>2705.8300000000004</v>
          </cell>
          <cell r="E56">
            <v>3205.83</v>
          </cell>
          <cell r="F56">
            <v>3</v>
          </cell>
          <cell r="G56" t="str">
            <v>PEAT</v>
          </cell>
        </row>
        <row r="57">
          <cell r="A57" t="str">
            <v>Bynum ISD2017Property</v>
          </cell>
          <cell r="B57">
            <v>1</v>
          </cell>
          <cell r="C57">
            <v>3</v>
          </cell>
          <cell r="D57">
            <v>4606.51</v>
          </cell>
          <cell r="E57">
            <v>9606.51</v>
          </cell>
          <cell r="F57">
            <v>3</v>
          </cell>
          <cell r="G57" t="str">
            <v>PEAT</v>
          </cell>
        </row>
        <row r="58">
          <cell r="A58" t="str">
            <v>Bynum ISD2020Property</v>
          </cell>
          <cell r="B58">
            <v>1</v>
          </cell>
          <cell r="C58">
            <v>3</v>
          </cell>
          <cell r="D58">
            <v>103716.17</v>
          </cell>
          <cell r="E58">
            <v>108716.17</v>
          </cell>
          <cell r="F58">
            <v>3</v>
          </cell>
          <cell r="G58" t="str">
            <v>PEAT</v>
          </cell>
        </row>
        <row r="59">
          <cell r="A59" t="str">
            <v>Bynum ISD2021AL</v>
          </cell>
          <cell r="B59">
            <v>2</v>
          </cell>
          <cell r="C59">
            <v>6</v>
          </cell>
          <cell r="D59">
            <v>6539.04</v>
          </cell>
          <cell r="E59">
            <v>10166.950000000001</v>
          </cell>
          <cell r="F59">
            <v>3</v>
          </cell>
          <cell r="G59" t="str">
            <v>PEAT</v>
          </cell>
        </row>
        <row r="60">
          <cell r="A60" t="str">
            <v>Bynum ISD2021APD</v>
          </cell>
          <cell r="B60">
            <v>1</v>
          </cell>
          <cell r="C60">
            <v>3</v>
          </cell>
          <cell r="D60">
            <v>832.24</v>
          </cell>
          <cell r="E60">
            <v>1332.24</v>
          </cell>
          <cell r="F60">
            <v>3</v>
          </cell>
          <cell r="G60" t="str">
            <v>PEAT</v>
          </cell>
        </row>
        <row r="61">
          <cell r="A61" t="str">
            <v>Canadian ISD2019ELL</v>
          </cell>
          <cell r="B61">
            <v>1</v>
          </cell>
          <cell r="C61">
            <v>3</v>
          </cell>
          <cell r="D61">
            <v>17519.239999999998</v>
          </cell>
          <cell r="E61">
            <v>17519.240000000002</v>
          </cell>
          <cell r="F61">
            <v>3</v>
          </cell>
          <cell r="G61" t="str">
            <v>PEAT</v>
          </cell>
        </row>
        <row r="62">
          <cell r="A62" t="str">
            <v>Canadian ISD2021AL</v>
          </cell>
          <cell r="B62">
            <v>1</v>
          </cell>
          <cell r="C62">
            <v>3</v>
          </cell>
          <cell r="D62">
            <v>0</v>
          </cell>
          <cell r="E62">
            <v>0</v>
          </cell>
          <cell r="F62">
            <v>3</v>
          </cell>
          <cell r="G62" t="str">
            <v>PEAT</v>
          </cell>
        </row>
        <row r="63">
          <cell r="A63" t="str">
            <v>Carlisle ISD2018APD</v>
          </cell>
          <cell r="B63">
            <v>1</v>
          </cell>
          <cell r="C63">
            <v>3</v>
          </cell>
          <cell r="D63">
            <v>7766.14</v>
          </cell>
          <cell r="E63">
            <v>7766.14</v>
          </cell>
          <cell r="F63">
            <v>3</v>
          </cell>
          <cell r="G63" t="str">
            <v>PEAT</v>
          </cell>
        </row>
        <row r="64">
          <cell r="A64" t="str">
            <v>Carlisle ISD2018Property</v>
          </cell>
          <cell r="B64">
            <v>2</v>
          </cell>
          <cell r="C64">
            <v>6</v>
          </cell>
          <cell r="D64">
            <v>147269.63000000003</v>
          </cell>
          <cell r="E64">
            <v>154769.63</v>
          </cell>
          <cell r="F64">
            <v>3</v>
          </cell>
          <cell r="G64" t="str">
            <v>PEAT</v>
          </cell>
        </row>
        <row r="65">
          <cell r="A65" t="str">
            <v>Carlisle ISD2020Property</v>
          </cell>
          <cell r="B65">
            <v>1</v>
          </cell>
          <cell r="C65">
            <v>3</v>
          </cell>
          <cell r="D65">
            <v>562836.47999999998</v>
          </cell>
          <cell r="E65">
            <v>1505000</v>
          </cell>
          <cell r="F65">
            <v>3</v>
          </cell>
          <cell r="G65" t="str">
            <v>PEAT</v>
          </cell>
        </row>
        <row r="66">
          <cell r="A66" t="str">
            <v>Cayuga ISD2017APD</v>
          </cell>
          <cell r="B66">
            <v>1</v>
          </cell>
          <cell r="C66">
            <v>3</v>
          </cell>
          <cell r="D66">
            <v>1531</v>
          </cell>
          <cell r="E66">
            <v>2031</v>
          </cell>
          <cell r="F66">
            <v>3</v>
          </cell>
          <cell r="G66" t="str">
            <v>PEAT</v>
          </cell>
        </row>
        <row r="67">
          <cell r="A67" t="str">
            <v>Cayuga ISD2018AL</v>
          </cell>
          <cell r="B67">
            <v>2</v>
          </cell>
          <cell r="C67">
            <v>6</v>
          </cell>
          <cell r="D67">
            <v>0</v>
          </cell>
          <cell r="E67">
            <v>0</v>
          </cell>
          <cell r="F67">
            <v>3</v>
          </cell>
          <cell r="G67" t="str">
            <v>PEAT</v>
          </cell>
        </row>
        <row r="68">
          <cell r="A68" t="str">
            <v>Cayuga ISD2018APD</v>
          </cell>
          <cell r="B68">
            <v>3</v>
          </cell>
          <cell r="C68">
            <v>9</v>
          </cell>
          <cell r="D68">
            <v>18149.169999999998</v>
          </cell>
          <cell r="E68">
            <v>10192.17</v>
          </cell>
          <cell r="F68">
            <v>3</v>
          </cell>
          <cell r="G68" t="str">
            <v>PEAT</v>
          </cell>
        </row>
        <row r="69">
          <cell r="A69" t="str">
            <v>Cayuga ISD2018Property</v>
          </cell>
          <cell r="B69">
            <v>1</v>
          </cell>
          <cell r="C69">
            <v>3</v>
          </cell>
          <cell r="D69">
            <v>0</v>
          </cell>
          <cell r="E69">
            <v>0</v>
          </cell>
          <cell r="F69">
            <v>3</v>
          </cell>
          <cell r="G69" t="str">
            <v>PEAT</v>
          </cell>
        </row>
        <row r="70">
          <cell r="A70" t="str">
            <v>Cayuga ISD2019APD</v>
          </cell>
          <cell r="B70">
            <v>1</v>
          </cell>
          <cell r="C70">
            <v>3</v>
          </cell>
          <cell r="D70">
            <v>2108.75</v>
          </cell>
          <cell r="E70">
            <v>2608.75</v>
          </cell>
          <cell r="F70">
            <v>3</v>
          </cell>
          <cell r="G70" t="str">
            <v>PEAT</v>
          </cell>
        </row>
        <row r="71">
          <cell r="A71" t="str">
            <v>Cayuga ISD2020Property</v>
          </cell>
          <cell r="B71">
            <v>1</v>
          </cell>
          <cell r="C71">
            <v>3</v>
          </cell>
          <cell r="D71">
            <v>7776.5</v>
          </cell>
          <cell r="E71">
            <v>12776.5</v>
          </cell>
          <cell r="F71">
            <v>3</v>
          </cell>
          <cell r="G71" t="str">
            <v>PEAT</v>
          </cell>
        </row>
        <row r="72">
          <cell r="A72" t="str">
            <v>Cayuga ISD2021AL</v>
          </cell>
          <cell r="B72">
            <v>1</v>
          </cell>
          <cell r="C72">
            <v>3</v>
          </cell>
          <cell r="D72">
            <v>0</v>
          </cell>
          <cell r="E72">
            <v>10000</v>
          </cell>
          <cell r="F72">
            <v>3</v>
          </cell>
          <cell r="G72" t="str">
            <v>PEAT</v>
          </cell>
        </row>
        <row r="73">
          <cell r="A73" t="str">
            <v>Chillicothe ISD2019APD</v>
          </cell>
          <cell r="B73">
            <v>1</v>
          </cell>
          <cell r="C73">
            <v>3</v>
          </cell>
          <cell r="D73">
            <v>7791.0599999999995</v>
          </cell>
          <cell r="E73">
            <v>8291.0600000000013</v>
          </cell>
          <cell r="F73">
            <v>3</v>
          </cell>
          <cell r="G73" t="str">
            <v>PEAT</v>
          </cell>
        </row>
        <row r="74">
          <cell r="A74" t="str">
            <v>Chillicothe ISD2021AL</v>
          </cell>
          <cell r="B74">
            <v>1</v>
          </cell>
          <cell r="C74">
            <v>3</v>
          </cell>
          <cell r="D74">
            <v>0</v>
          </cell>
          <cell r="E74">
            <v>0</v>
          </cell>
          <cell r="F74">
            <v>3</v>
          </cell>
          <cell r="G74" t="str">
            <v>PEAT</v>
          </cell>
        </row>
        <row r="75">
          <cell r="A75" t="str">
            <v>Chillicothe ISD2021APD</v>
          </cell>
          <cell r="B75">
            <v>1</v>
          </cell>
          <cell r="C75">
            <v>3</v>
          </cell>
          <cell r="D75">
            <v>20717.34</v>
          </cell>
          <cell r="E75">
            <v>21650</v>
          </cell>
          <cell r="F75">
            <v>3</v>
          </cell>
          <cell r="G75" t="str">
            <v>PEAT</v>
          </cell>
        </row>
        <row r="76">
          <cell r="A76" t="str">
            <v>Chisum ISD2018APD</v>
          </cell>
          <cell r="B76">
            <v>1</v>
          </cell>
          <cell r="C76">
            <v>3</v>
          </cell>
          <cell r="D76">
            <v>2630.6400000000003</v>
          </cell>
          <cell r="E76">
            <v>3130.64</v>
          </cell>
          <cell r="F76">
            <v>3</v>
          </cell>
          <cell r="G76" t="str">
            <v>PEAT</v>
          </cell>
        </row>
        <row r="77">
          <cell r="A77" t="str">
            <v>Chisum ISD2018Property</v>
          </cell>
          <cell r="B77">
            <v>1</v>
          </cell>
          <cell r="C77">
            <v>3</v>
          </cell>
          <cell r="D77">
            <v>437.5</v>
          </cell>
          <cell r="E77">
            <v>687.5</v>
          </cell>
          <cell r="F77">
            <v>3</v>
          </cell>
          <cell r="G77" t="str">
            <v>PEAT</v>
          </cell>
        </row>
        <row r="78">
          <cell r="A78" t="str">
            <v>Chisum ISD2019Property</v>
          </cell>
          <cell r="B78">
            <v>1</v>
          </cell>
          <cell r="C78">
            <v>3</v>
          </cell>
          <cell r="D78">
            <v>782</v>
          </cell>
          <cell r="E78">
            <v>782</v>
          </cell>
          <cell r="F78">
            <v>3</v>
          </cell>
          <cell r="G78" t="str">
            <v>PEAT</v>
          </cell>
        </row>
        <row r="79">
          <cell r="A79" t="str">
            <v>Chisum ISD2020AL</v>
          </cell>
          <cell r="B79">
            <v>1</v>
          </cell>
          <cell r="C79">
            <v>3</v>
          </cell>
          <cell r="D79">
            <v>704.14</v>
          </cell>
          <cell r="E79">
            <v>704.14</v>
          </cell>
          <cell r="F79">
            <v>3</v>
          </cell>
          <cell r="G79" t="str">
            <v>PEAT</v>
          </cell>
        </row>
        <row r="80">
          <cell r="A80" t="str">
            <v>Chisum ISD2020APD</v>
          </cell>
          <cell r="B80">
            <v>1</v>
          </cell>
          <cell r="C80">
            <v>3</v>
          </cell>
          <cell r="D80">
            <v>0</v>
          </cell>
          <cell r="E80">
            <v>0</v>
          </cell>
          <cell r="F80">
            <v>3</v>
          </cell>
          <cell r="G80" t="str">
            <v>PEAT</v>
          </cell>
        </row>
        <row r="81">
          <cell r="A81" t="str">
            <v>Chisum ISD2020Property</v>
          </cell>
          <cell r="B81">
            <v>2</v>
          </cell>
          <cell r="C81">
            <v>6</v>
          </cell>
          <cell r="D81">
            <v>5455.67</v>
          </cell>
          <cell r="E81">
            <v>10455.67</v>
          </cell>
          <cell r="F81">
            <v>3</v>
          </cell>
          <cell r="G81" t="str">
            <v>PEAT</v>
          </cell>
        </row>
        <row r="82">
          <cell r="A82" t="str">
            <v>Chisum ISD2021AL</v>
          </cell>
          <cell r="B82">
            <v>1</v>
          </cell>
          <cell r="C82">
            <v>3</v>
          </cell>
          <cell r="D82">
            <v>10376.51</v>
          </cell>
          <cell r="E82">
            <v>12550</v>
          </cell>
          <cell r="F82">
            <v>3</v>
          </cell>
          <cell r="G82" t="str">
            <v>PEAT</v>
          </cell>
        </row>
        <row r="83">
          <cell r="A83" t="str">
            <v>Chisum ISD2021APD</v>
          </cell>
          <cell r="B83">
            <v>1</v>
          </cell>
          <cell r="C83">
            <v>3</v>
          </cell>
          <cell r="D83">
            <v>2532.6</v>
          </cell>
          <cell r="E83">
            <v>3032.6</v>
          </cell>
          <cell r="F83">
            <v>3</v>
          </cell>
          <cell r="G83" t="str">
            <v>PEAT</v>
          </cell>
        </row>
        <row r="84">
          <cell r="A84" t="str">
            <v>Chisum ISD2021Property</v>
          </cell>
          <cell r="B84">
            <v>2</v>
          </cell>
          <cell r="C84">
            <v>6</v>
          </cell>
          <cell r="D84">
            <v>426.47</v>
          </cell>
          <cell r="E84">
            <v>7126.47</v>
          </cell>
          <cell r="F84">
            <v>3</v>
          </cell>
          <cell r="G84" t="str">
            <v>PEAT</v>
          </cell>
        </row>
        <row r="85">
          <cell r="A85" t="str">
            <v>City View ISD2018AL</v>
          </cell>
          <cell r="B85">
            <v>1</v>
          </cell>
          <cell r="C85">
            <v>5</v>
          </cell>
          <cell r="D85">
            <v>14994.08</v>
          </cell>
          <cell r="E85">
            <v>14494.08</v>
          </cell>
          <cell r="F85">
            <v>5</v>
          </cell>
          <cell r="G85" t="str">
            <v>TPS</v>
          </cell>
        </row>
        <row r="86">
          <cell r="A86" t="str">
            <v>City View ISD2018Crime</v>
          </cell>
          <cell r="B86">
            <v>1</v>
          </cell>
          <cell r="C86">
            <v>5</v>
          </cell>
          <cell r="D86">
            <v>0</v>
          </cell>
          <cell r="E86">
            <v>0</v>
          </cell>
          <cell r="F86">
            <v>5</v>
          </cell>
          <cell r="G86" t="str">
            <v>TPS</v>
          </cell>
        </row>
        <row r="87">
          <cell r="A87" t="str">
            <v>City View ISD2019Property</v>
          </cell>
          <cell r="B87">
            <v>2</v>
          </cell>
          <cell r="C87">
            <v>6</v>
          </cell>
          <cell r="D87">
            <v>2247962.25</v>
          </cell>
          <cell r="E87">
            <v>2417072.25</v>
          </cell>
          <cell r="F87">
            <v>3</v>
          </cell>
          <cell r="G87" t="str">
            <v>PEAT</v>
          </cell>
        </row>
        <row r="88">
          <cell r="A88" t="str">
            <v>City View ISD2020APD</v>
          </cell>
          <cell r="B88">
            <v>5</v>
          </cell>
          <cell r="C88">
            <v>15</v>
          </cell>
          <cell r="D88">
            <v>30499.350000000002</v>
          </cell>
          <cell r="E88">
            <v>33499.35</v>
          </cell>
          <cell r="F88">
            <v>3</v>
          </cell>
          <cell r="G88" t="str">
            <v>PEAT</v>
          </cell>
        </row>
        <row r="89">
          <cell r="A89" t="str">
            <v>City View ISD2020Property</v>
          </cell>
          <cell r="B89">
            <v>2</v>
          </cell>
          <cell r="C89">
            <v>6</v>
          </cell>
          <cell r="D89">
            <v>37879.79</v>
          </cell>
          <cell r="E89">
            <v>62879.79</v>
          </cell>
          <cell r="F89">
            <v>3</v>
          </cell>
          <cell r="G89" t="str">
            <v>PEAT</v>
          </cell>
        </row>
        <row r="90">
          <cell r="A90" t="str">
            <v>Cleveland ISD2017AL</v>
          </cell>
          <cell r="B90">
            <v>3</v>
          </cell>
          <cell r="C90">
            <v>9</v>
          </cell>
          <cell r="D90">
            <v>9066.58</v>
          </cell>
          <cell r="E90">
            <v>9066.58</v>
          </cell>
          <cell r="F90">
            <v>3</v>
          </cell>
          <cell r="G90" t="str">
            <v>PEAT</v>
          </cell>
        </row>
        <row r="91">
          <cell r="A91" t="str">
            <v>Cleveland ISD2017APD</v>
          </cell>
          <cell r="B91">
            <v>2</v>
          </cell>
          <cell r="C91">
            <v>6</v>
          </cell>
          <cell r="D91">
            <v>26803.03</v>
          </cell>
          <cell r="E91">
            <v>27403.03</v>
          </cell>
          <cell r="F91">
            <v>3</v>
          </cell>
          <cell r="G91" t="str">
            <v>PEAT</v>
          </cell>
        </row>
        <row r="92">
          <cell r="A92" t="str">
            <v>Cleveland ISD2017ELL</v>
          </cell>
          <cell r="B92">
            <v>1</v>
          </cell>
          <cell r="C92">
            <v>3</v>
          </cell>
          <cell r="D92">
            <v>1250</v>
          </cell>
          <cell r="E92">
            <v>1250</v>
          </cell>
          <cell r="F92">
            <v>3</v>
          </cell>
          <cell r="G92" t="str">
            <v>PEAT</v>
          </cell>
        </row>
        <row r="93">
          <cell r="A93" t="str">
            <v>Cleveland ISD2018AL</v>
          </cell>
          <cell r="B93">
            <v>5</v>
          </cell>
          <cell r="C93">
            <v>15</v>
          </cell>
          <cell r="D93">
            <v>125018.23000000001</v>
          </cell>
          <cell r="E93">
            <v>125018.23</v>
          </cell>
          <cell r="F93">
            <v>3</v>
          </cell>
          <cell r="G93" t="str">
            <v>PEAT</v>
          </cell>
        </row>
        <row r="94">
          <cell r="A94" t="str">
            <v>Cleveland ISD2018APD</v>
          </cell>
          <cell r="B94">
            <v>3</v>
          </cell>
          <cell r="C94">
            <v>9</v>
          </cell>
          <cell r="D94">
            <v>19356.71</v>
          </cell>
          <cell r="E94">
            <v>20356.71</v>
          </cell>
          <cell r="F94">
            <v>3</v>
          </cell>
          <cell r="G94" t="str">
            <v>PEAT</v>
          </cell>
        </row>
        <row r="95">
          <cell r="A95" t="str">
            <v>Cleveland ISD2018EB</v>
          </cell>
          <cell r="B95">
            <v>1</v>
          </cell>
          <cell r="C95">
            <v>3</v>
          </cell>
          <cell r="D95">
            <v>1086.06</v>
          </cell>
          <cell r="E95">
            <v>1086.06</v>
          </cell>
          <cell r="F95">
            <v>3</v>
          </cell>
          <cell r="G95" t="str">
            <v>PEAT</v>
          </cell>
        </row>
        <row r="96">
          <cell r="A96" t="str">
            <v>Cleveland ISD2019AL</v>
          </cell>
          <cell r="B96">
            <v>4</v>
          </cell>
          <cell r="C96">
            <v>12</v>
          </cell>
          <cell r="D96">
            <v>12927.919999999998</v>
          </cell>
          <cell r="E96">
            <v>12927.919999999998</v>
          </cell>
          <cell r="F96">
            <v>3</v>
          </cell>
          <cell r="G96" t="str">
            <v>PEAT</v>
          </cell>
        </row>
        <row r="97">
          <cell r="A97" t="str">
            <v>Cleveland ISD2019APD</v>
          </cell>
          <cell r="B97">
            <v>2</v>
          </cell>
          <cell r="C97">
            <v>6</v>
          </cell>
          <cell r="D97">
            <v>22089.58</v>
          </cell>
          <cell r="E97">
            <v>1548.2100000000019</v>
          </cell>
          <cell r="F97">
            <v>3</v>
          </cell>
          <cell r="G97" t="str">
            <v>PEAT</v>
          </cell>
        </row>
        <row r="98">
          <cell r="A98" t="str">
            <v>Cleveland ISD2019GL</v>
          </cell>
          <cell r="B98">
            <v>1</v>
          </cell>
          <cell r="C98">
            <v>3</v>
          </cell>
          <cell r="D98">
            <v>0</v>
          </cell>
          <cell r="E98">
            <v>0</v>
          </cell>
          <cell r="F98">
            <v>3</v>
          </cell>
          <cell r="G98" t="str">
            <v>PEAT</v>
          </cell>
        </row>
        <row r="99">
          <cell r="A99" t="str">
            <v>Cleveland ISD2019Property</v>
          </cell>
          <cell r="B99">
            <v>1</v>
          </cell>
          <cell r="C99">
            <v>3</v>
          </cell>
          <cell r="D99">
            <v>12074</v>
          </cell>
          <cell r="E99">
            <v>12574</v>
          </cell>
          <cell r="F99">
            <v>3</v>
          </cell>
          <cell r="G99" t="str">
            <v>PEAT</v>
          </cell>
        </row>
        <row r="100">
          <cell r="A100" t="str">
            <v>Cleveland ISD2020AL</v>
          </cell>
          <cell r="B100">
            <v>4</v>
          </cell>
          <cell r="C100">
            <v>12</v>
          </cell>
          <cell r="D100">
            <v>31945.489999999998</v>
          </cell>
          <cell r="E100">
            <v>31820.49</v>
          </cell>
          <cell r="F100">
            <v>3</v>
          </cell>
          <cell r="G100" t="str">
            <v>PEAT</v>
          </cell>
        </row>
        <row r="101">
          <cell r="A101" t="str">
            <v>Cleveland ISD2020Property</v>
          </cell>
          <cell r="B101">
            <v>2</v>
          </cell>
          <cell r="C101">
            <v>6</v>
          </cell>
          <cell r="D101">
            <v>802651.76</v>
          </cell>
          <cell r="E101">
            <v>813151.76</v>
          </cell>
          <cell r="F101">
            <v>3</v>
          </cell>
          <cell r="G101" t="str">
            <v>PEAT</v>
          </cell>
        </row>
        <row r="102">
          <cell r="A102" t="str">
            <v>Cleveland ISD2021AL</v>
          </cell>
          <cell r="B102">
            <v>5</v>
          </cell>
          <cell r="C102">
            <v>15</v>
          </cell>
          <cell r="D102">
            <v>14477.31</v>
          </cell>
          <cell r="E102">
            <v>21110.26</v>
          </cell>
          <cell r="F102">
            <v>3</v>
          </cell>
          <cell r="G102" t="str">
            <v>PEAT</v>
          </cell>
        </row>
        <row r="103">
          <cell r="A103" t="str">
            <v>Cleveland ISD2021APD</v>
          </cell>
          <cell r="B103">
            <v>1</v>
          </cell>
          <cell r="C103">
            <v>3</v>
          </cell>
          <cell r="D103">
            <v>14460.93</v>
          </cell>
          <cell r="E103">
            <v>15000</v>
          </cell>
          <cell r="F103">
            <v>3</v>
          </cell>
          <cell r="G103" t="str">
            <v>PEAT</v>
          </cell>
        </row>
        <row r="104">
          <cell r="A104" t="str">
            <v>Clyde CISD2017AL</v>
          </cell>
          <cell r="B104">
            <v>2</v>
          </cell>
          <cell r="C104">
            <v>12</v>
          </cell>
          <cell r="D104">
            <v>8025</v>
          </cell>
          <cell r="E104">
            <v>8025</v>
          </cell>
          <cell r="F104">
            <v>6</v>
          </cell>
          <cell r="G104" t="str">
            <v>TREA</v>
          </cell>
        </row>
        <row r="105">
          <cell r="A105" t="str">
            <v>Clyde CISD2021Property</v>
          </cell>
          <cell r="B105">
            <v>1</v>
          </cell>
          <cell r="C105">
            <v>3</v>
          </cell>
          <cell r="D105">
            <v>0</v>
          </cell>
          <cell r="E105">
            <v>0</v>
          </cell>
          <cell r="F105">
            <v>3</v>
          </cell>
          <cell r="G105" t="str">
            <v>PEAT</v>
          </cell>
        </row>
        <row r="106">
          <cell r="A106" t="str">
            <v>Cross Plains ISD2019AL</v>
          </cell>
          <cell r="B106">
            <v>1</v>
          </cell>
          <cell r="C106">
            <v>3</v>
          </cell>
          <cell r="D106">
            <v>944.27</v>
          </cell>
          <cell r="E106">
            <v>944.27</v>
          </cell>
          <cell r="F106">
            <v>3</v>
          </cell>
          <cell r="G106" t="str">
            <v>PEAT</v>
          </cell>
        </row>
        <row r="107">
          <cell r="A107" t="str">
            <v>DeLeon ISD2017APD</v>
          </cell>
          <cell r="B107">
            <v>6</v>
          </cell>
          <cell r="C107">
            <v>18</v>
          </cell>
          <cell r="D107">
            <v>23992.73</v>
          </cell>
          <cell r="E107">
            <v>24492.73</v>
          </cell>
          <cell r="F107">
            <v>3</v>
          </cell>
          <cell r="G107" t="str">
            <v>PEAT</v>
          </cell>
        </row>
        <row r="108">
          <cell r="A108" t="str">
            <v>DeLeon ISD2017Property</v>
          </cell>
          <cell r="B108">
            <v>2</v>
          </cell>
          <cell r="C108">
            <v>6</v>
          </cell>
          <cell r="D108">
            <v>2331969.9899999998</v>
          </cell>
          <cell r="E108">
            <v>2382219.9899999998</v>
          </cell>
          <cell r="F108">
            <v>3</v>
          </cell>
          <cell r="G108" t="str">
            <v>PEAT</v>
          </cell>
        </row>
        <row r="109">
          <cell r="A109" t="str">
            <v>DeLeon ISD2018APD</v>
          </cell>
          <cell r="B109">
            <v>3</v>
          </cell>
          <cell r="C109">
            <v>9</v>
          </cell>
          <cell r="D109">
            <v>327.31</v>
          </cell>
          <cell r="E109">
            <v>827.31</v>
          </cell>
          <cell r="F109">
            <v>3</v>
          </cell>
          <cell r="G109" t="str">
            <v>PEAT</v>
          </cell>
        </row>
        <row r="110">
          <cell r="A110" t="str">
            <v>DeLeon ISD2018Property</v>
          </cell>
          <cell r="B110">
            <v>2</v>
          </cell>
          <cell r="C110">
            <v>6</v>
          </cell>
          <cell r="D110">
            <v>10581.199999999999</v>
          </cell>
          <cell r="E110">
            <v>30387.699999999997</v>
          </cell>
          <cell r="F110">
            <v>3</v>
          </cell>
          <cell r="G110" t="str">
            <v>PEAT</v>
          </cell>
        </row>
        <row r="111">
          <cell r="A111" t="str">
            <v>DeLeon ISD2020APD</v>
          </cell>
          <cell r="B111">
            <v>1</v>
          </cell>
          <cell r="C111">
            <v>3</v>
          </cell>
          <cell r="D111">
            <v>50</v>
          </cell>
          <cell r="E111">
            <v>50</v>
          </cell>
          <cell r="F111">
            <v>3</v>
          </cell>
          <cell r="G111" t="str">
            <v>PEAT</v>
          </cell>
        </row>
        <row r="112">
          <cell r="A112" t="str">
            <v>DeLeon ISD2020Property</v>
          </cell>
          <cell r="B112">
            <v>2</v>
          </cell>
          <cell r="C112">
            <v>6</v>
          </cell>
          <cell r="D112">
            <v>128604.09</v>
          </cell>
          <cell r="E112">
            <v>138604.09</v>
          </cell>
          <cell r="F112">
            <v>3</v>
          </cell>
          <cell r="G112" t="str">
            <v>PEAT</v>
          </cell>
        </row>
        <row r="113">
          <cell r="A113" t="str">
            <v>East Texas Charter School2017APD</v>
          </cell>
          <cell r="B113">
            <v>1</v>
          </cell>
          <cell r="C113">
            <v>3</v>
          </cell>
          <cell r="D113">
            <v>5011.9699999999993</v>
          </cell>
          <cell r="E113">
            <v>5511.97</v>
          </cell>
          <cell r="F113">
            <v>3</v>
          </cell>
          <cell r="G113" t="str">
            <v>PEAT</v>
          </cell>
        </row>
        <row r="114">
          <cell r="A114" t="str">
            <v>East Texas Charter School2018APD</v>
          </cell>
          <cell r="B114">
            <v>1</v>
          </cell>
          <cell r="C114">
            <v>3</v>
          </cell>
          <cell r="D114">
            <v>219</v>
          </cell>
          <cell r="E114">
            <v>219</v>
          </cell>
          <cell r="F114">
            <v>3</v>
          </cell>
          <cell r="G114" t="str">
            <v>PEAT</v>
          </cell>
        </row>
        <row r="115">
          <cell r="A115" t="str">
            <v>East Texas Charter School2020Property</v>
          </cell>
          <cell r="B115">
            <v>1</v>
          </cell>
          <cell r="C115">
            <v>3</v>
          </cell>
          <cell r="D115">
            <v>13788.3</v>
          </cell>
          <cell r="E115">
            <v>18788.3</v>
          </cell>
          <cell r="F115">
            <v>3</v>
          </cell>
          <cell r="G115" t="str">
            <v>PEAT</v>
          </cell>
        </row>
        <row r="116">
          <cell r="A116" t="str">
            <v>Electra ISD2017APD</v>
          </cell>
          <cell r="B116">
            <v>10</v>
          </cell>
          <cell r="C116">
            <v>30</v>
          </cell>
          <cell r="D116">
            <v>33045.83</v>
          </cell>
          <cell r="E116">
            <v>33045.83</v>
          </cell>
          <cell r="F116">
            <v>3</v>
          </cell>
          <cell r="G116" t="str">
            <v>PEAT</v>
          </cell>
        </row>
        <row r="117">
          <cell r="A117" t="str">
            <v>Electra ISD2017Property</v>
          </cell>
          <cell r="B117">
            <v>2</v>
          </cell>
          <cell r="C117">
            <v>6</v>
          </cell>
          <cell r="D117">
            <v>4409867.0199999996</v>
          </cell>
          <cell r="E117">
            <v>4459867.0199999996</v>
          </cell>
          <cell r="F117">
            <v>3</v>
          </cell>
          <cell r="G117" t="str">
            <v>PEAT</v>
          </cell>
        </row>
        <row r="118">
          <cell r="A118" t="str">
            <v>Electra ISD2019AL</v>
          </cell>
          <cell r="B118">
            <v>1</v>
          </cell>
          <cell r="C118">
            <v>3</v>
          </cell>
          <cell r="D118">
            <v>1872.9499999999998</v>
          </cell>
          <cell r="E118">
            <v>1872.95</v>
          </cell>
          <cell r="F118">
            <v>3</v>
          </cell>
          <cell r="G118" t="str">
            <v>PEAT</v>
          </cell>
        </row>
        <row r="119">
          <cell r="A119" t="str">
            <v>Elkhart ISD2017AL</v>
          </cell>
          <cell r="B119">
            <v>1</v>
          </cell>
          <cell r="C119">
            <v>3</v>
          </cell>
          <cell r="D119">
            <v>4326.08</v>
          </cell>
          <cell r="E119">
            <v>4326.08</v>
          </cell>
          <cell r="F119">
            <v>3</v>
          </cell>
          <cell r="G119" t="str">
            <v>PEAT</v>
          </cell>
        </row>
        <row r="120">
          <cell r="A120" t="str">
            <v>Elkhart ISD2018Property</v>
          </cell>
          <cell r="B120">
            <v>1</v>
          </cell>
          <cell r="C120">
            <v>3</v>
          </cell>
          <cell r="D120">
            <v>739.5</v>
          </cell>
          <cell r="E120">
            <v>739.5</v>
          </cell>
          <cell r="F120">
            <v>3</v>
          </cell>
          <cell r="G120" t="str">
            <v>PEAT</v>
          </cell>
        </row>
        <row r="121">
          <cell r="A121" t="str">
            <v>Elkhart ISD2019APD</v>
          </cell>
          <cell r="B121">
            <v>1</v>
          </cell>
          <cell r="C121">
            <v>3</v>
          </cell>
          <cell r="D121">
            <v>0</v>
          </cell>
          <cell r="E121">
            <v>0</v>
          </cell>
          <cell r="F121">
            <v>3</v>
          </cell>
          <cell r="G121" t="str">
            <v>PEAT</v>
          </cell>
        </row>
        <row r="122">
          <cell r="A122" t="str">
            <v>Elkhart ISD2019Property</v>
          </cell>
          <cell r="B122">
            <v>1</v>
          </cell>
          <cell r="C122">
            <v>3</v>
          </cell>
          <cell r="D122">
            <v>6279.1</v>
          </cell>
          <cell r="E122">
            <v>16279.1</v>
          </cell>
          <cell r="F122">
            <v>3</v>
          </cell>
          <cell r="G122" t="str">
            <v>PEAT</v>
          </cell>
        </row>
        <row r="123">
          <cell r="A123" t="str">
            <v>Elkhart ISD2020Property</v>
          </cell>
          <cell r="B123">
            <v>3</v>
          </cell>
          <cell r="C123">
            <v>9</v>
          </cell>
          <cell r="D123">
            <v>115965.15</v>
          </cell>
          <cell r="E123">
            <v>135965.15000000002</v>
          </cell>
          <cell r="F123">
            <v>3</v>
          </cell>
          <cell r="G123" t="str">
            <v>PEAT</v>
          </cell>
        </row>
        <row r="124">
          <cell r="A124" t="str">
            <v>Elkhart ISD2021AL</v>
          </cell>
          <cell r="B124">
            <v>4</v>
          </cell>
          <cell r="C124">
            <v>12</v>
          </cell>
          <cell r="D124">
            <v>32083.479999999996</v>
          </cell>
          <cell r="E124">
            <v>38551.81</v>
          </cell>
          <cell r="F124">
            <v>3</v>
          </cell>
          <cell r="G124" t="str">
            <v>PEAT</v>
          </cell>
        </row>
        <row r="125">
          <cell r="A125" t="str">
            <v>Elkhart ISD2021APD</v>
          </cell>
          <cell r="B125">
            <v>3</v>
          </cell>
          <cell r="C125">
            <v>9</v>
          </cell>
          <cell r="D125">
            <v>5772.65</v>
          </cell>
          <cell r="E125">
            <v>16414.41</v>
          </cell>
          <cell r="F125">
            <v>3</v>
          </cell>
          <cell r="G125" t="str">
            <v>PEAT</v>
          </cell>
        </row>
        <row r="126">
          <cell r="A126" t="str">
            <v>Elkhart ISD2021GL</v>
          </cell>
          <cell r="B126">
            <v>1</v>
          </cell>
          <cell r="C126">
            <v>3</v>
          </cell>
          <cell r="D126">
            <v>0</v>
          </cell>
          <cell r="E126">
            <v>0</v>
          </cell>
          <cell r="F126">
            <v>3</v>
          </cell>
          <cell r="G126" t="str">
            <v>PEAT</v>
          </cell>
        </row>
        <row r="127">
          <cell r="A127" t="str">
            <v>Eula ISD2017AL</v>
          </cell>
          <cell r="B127">
            <v>1</v>
          </cell>
          <cell r="C127">
            <v>6</v>
          </cell>
          <cell r="D127">
            <v>1783</v>
          </cell>
          <cell r="E127">
            <v>1783</v>
          </cell>
          <cell r="F127">
            <v>6</v>
          </cell>
          <cell r="G127" t="str">
            <v>TREA</v>
          </cell>
        </row>
        <row r="128">
          <cell r="A128" t="str">
            <v>Eula ISD2018APD</v>
          </cell>
          <cell r="B128">
            <v>2</v>
          </cell>
          <cell r="C128">
            <v>12</v>
          </cell>
          <cell r="D128">
            <v>8206</v>
          </cell>
          <cell r="E128">
            <v>8206</v>
          </cell>
          <cell r="F128">
            <v>6</v>
          </cell>
          <cell r="G128" t="str">
            <v>TREA</v>
          </cell>
        </row>
        <row r="129">
          <cell r="A129" t="str">
            <v>Eula ISD2019APD</v>
          </cell>
          <cell r="B129">
            <v>1</v>
          </cell>
          <cell r="C129">
            <v>3</v>
          </cell>
          <cell r="D129">
            <v>5376.11</v>
          </cell>
          <cell r="E129">
            <v>5876.11</v>
          </cell>
          <cell r="F129">
            <v>3</v>
          </cell>
          <cell r="G129" t="str">
            <v>PEAT</v>
          </cell>
        </row>
        <row r="130">
          <cell r="A130" t="str">
            <v>Eula ISD2020APD</v>
          </cell>
          <cell r="B130">
            <v>1</v>
          </cell>
          <cell r="C130">
            <v>3</v>
          </cell>
          <cell r="D130">
            <v>3938.28</v>
          </cell>
          <cell r="E130">
            <v>4438.2800000000007</v>
          </cell>
          <cell r="F130">
            <v>3</v>
          </cell>
          <cell r="G130" t="str">
            <v>PEAT</v>
          </cell>
        </row>
        <row r="131">
          <cell r="A131" t="str">
            <v>Eula ISD2020Property</v>
          </cell>
          <cell r="B131">
            <v>2</v>
          </cell>
          <cell r="C131">
            <v>6</v>
          </cell>
          <cell r="D131">
            <v>51404.270000000004</v>
          </cell>
          <cell r="E131">
            <v>56904.27</v>
          </cell>
          <cell r="F131">
            <v>3</v>
          </cell>
          <cell r="G131" t="str">
            <v>PEAT</v>
          </cell>
        </row>
        <row r="132">
          <cell r="A132" t="str">
            <v>Farmersville ISD2017Property</v>
          </cell>
          <cell r="B132">
            <v>1</v>
          </cell>
          <cell r="C132">
            <v>1</v>
          </cell>
          <cell r="D132">
            <v>0</v>
          </cell>
          <cell r="E132">
            <v>0</v>
          </cell>
          <cell r="F132">
            <v>1</v>
          </cell>
          <cell r="G132" t="str">
            <v>Hartford</v>
          </cell>
        </row>
        <row r="133">
          <cell r="A133" t="str">
            <v>Farmersville ISD2018Property</v>
          </cell>
          <cell r="B133">
            <v>1</v>
          </cell>
          <cell r="C133">
            <v>1</v>
          </cell>
          <cell r="D133">
            <v>0</v>
          </cell>
          <cell r="E133">
            <v>0</v>
          </cell>
          <cell r="F133">
            <v>1</v>
          </cell>
          <cell r="G133" t="str">
            <v>Hartford</v>
          </cell>
        </row>
        <row r="134">
          <cell r="A134" t="str">
            <v>Farmersville ISD2019Property</v>
          </cell>
          <cell r="B134">
            <v>1</v>
          </cell>
          <cell r="C134">
            <v>1</v>
          </cell>
          <cell r="D134">
            <v>0</v>
          </cell>
          <cell r="E134">
            <v>0</v>
          </cell>
          <cell r="F134">
            <v>1</v>
          </cell>
          <cell r="G134" t="str">
            <v>Hartford</v>
          </cell>
        </row>
        <row r="135">
          <cell r="A135" t="str">
            <v>Farmersville ISD2020AL</v>
          </cell>
          <cell r="B135">
            <v>1</v>
          </cell>
          <cell r="C135">
            <v>3</v>
          </cell>
          <cell r="D135">
            <v>2080.69</v>
          </cell>
          <cell r="E135">
            <v>2080.69</v>
          </cell>
          <cell r="F135">
            <v>3</v>
          </cell>
          <cell r="G135" t="str">
            <v>PEAT</v>
          </cell>
        </row>
        <row r="136">
          <cell r="A136" t="str">
            <v>Farmersville ISD2020APD</v>
          </cell>
          <cell r="B136">
            <v>1</v>
          </cell>
          <cell r="C136">
            <v>3</v>
          </cell>
          <cell r="D136">
            <v>1070.77</v>
          </cell>
          <cell r="E136">
            <v>2070.77</v>
          </cell>
          <cell r="F136">
            <v>3</v>
          </cell>
          <cell r="G136" t="str">
            <v>PEAT</v>
          </cell>
        </row>
        <row r="137">
          <cell r="A137" t="str">
            <v>Farmersville ISD2020Property</v>
          </cell>
          <cell r="B137">
            <v>1</v>
          </cell>
          <cell r="C137">
            <v>3</v>
          </cell>
          <cell r="D137">
            <v>0</v>
          </cell>
          <cell r="E137">
            <v>0</v>
          </cell>
          <cell r="F137">
            <v>3</v>
          </cell>
          <cell r="G137" t="str">
            <v>PEAT</v>
          </cell>
        </row>
        <row r="138">
          <cell r="A138" t="str">
            <v>Farmersville ISD2021AL</v>
          </cell>
          <cell r="B138">
            <v>2</v>
          </cell>
          <cell r="C138">
            <v>6</v>
          </cell>
          <cell r="D138">
            <v>12066.789999999999</v>
          </cell>
          <cell r="E138">
            <v>13005.98</v>
          </cell>
          <cell r="F138">
            <v>3</v>
          </cell>
          <cell r="G138" t="str">
            <v>PEAT</v>
          </cell>
        </row>
        <row r="139">
          <cell r="A139" t="str">
            <v>Farmersville ISD2021APD</v>
          </cell>
          <cell r="B139">
            <v>4</v>
          </cell>
          <cell r="C139">
            <v>12</v>
          </cell>
          <cell r="D139">
            <v>18739.600000000002</v>
          </cell>
          <cell r="E139">
            <v>25539.599999999999</v>
          </cell>
          <cell r="F139">
            <v>3</v>
          </cell>
          <cell r="G139" t="str">
            <v>PEAT</v>
          </cell>
        </row>
        <row r="140">
          <cell r="A140" t="str">
            <v>Farmersville ISD2021LEL</v>
          </cell>
          <cell r="B140">
            <v>1</v>
          </cell>
          <cell r="C140">
            <v>3</v>
          </cell>
          <cell r="D140">
            <v>0</v>
          </cell>
          <cell r="E140">
            <v>0</v>
          </cell>
          <cell r="F140">
            <v>3</v>
          </cell>
          <cell r="G140" t="str">
            <v>PEAT</v>
          </cell>
        </row>
        <row r="141">
          <cell r="A141" t="str">
            <v>Floydada ISD2017AL</v>
          </cell>
          <cell r="B141">
            <v>1</v>
          </cell>
          <cell r="C141">
            <v>3</v>
          </cell>
          <cell r="D141">
            <v>1054.8599999999999</v>
          </cell>
          <cell r="E141">
            <v>1054.8599999999999</v>
          </cell>
          <cell r="F141">
            <v>3</v>
          </cell>
          <cell r="G141" t="str">
            <v>PEAT</v>
          </cell>
        </row>
        <row r="142">
          <cell r="A142" t="str">
            <v>Floydada ISD2017APD</v>
          </cell>
          <cell r="B142">
            <v>1</v>
          </cell>
          <cell r="C142">
            <v>3</v>
          </cell>
          <cell r="D142">
            <v>3434.57</v>
          </cell>
          <cell r="E142">
            <v>4434.57</v>
          </cell>
          <cell r="F142">
            <v>3</v>
          </cell>
          <cell r="G142" t="str">
            <v>PEAT</v>
          </cell>
        </row>
        <row r="143">
          <cell r="A143" t="str">
            <v>Floydada ISD2017Property</v>
          </cell>
          <cell r="B143">
            <v>14</v>
          </cell>
          <cell r="C143">
            <v>42</v>
          </cell>
          <cell r="D143">
            <v>1610911.78</v>
          </cell>
          <cell r="E143">
            <v>1628661.78</v>
          </cell>
          <cell r="F143">
            <v>3</v>
          </cell>
          <cell r="G143" t="str">
            <v>PEAT</v>
          </cell>
        </row>
        <row r="144">
          <cell r="A144" t="str">
            <v>Floydada ISD2018AL</v>
          </cell>
          <cell r="B144">
            <v>1</v>
          </cell>
          <cell r="C144">
            <v>3</v>
          </cell>
          <cell r="D144">
            <v>2768.42</v>
          </cell>
          <cell r="E144">
            <v>2768.42</v>
          </cell>
          <cell r="F144">
            <v>3</v>
          </cell>
          <cell r="G144" t="str">
            <v>PEAT</v>
          </cell>
        </row>
        <row r="145">
          <cell r="A145" t="str">
            <v>Floydada ISD2018APD</v>
          </cell>
          <cell r="B145">
            <v>4</v>
          </cell>
          <cell r="C145">
            <v>12</v>
          </cell>
          <cell r="D145">
            <v>7375.26</v>
          </cell>
          <cell r="E145">
            <v>11375.259999999998</v>
          </cell>
          <cell r="F145">
            <v>3</v>
          </cell>
          <cell r="G145" t="str">
            <v>PEAT</v>
          </cell>
        </row>
        <row r="146">
          <cell r="A146" t="str">
            <v>Floydada ISD2018Property</v>
          </cell>
          <cell r="B146">
            <v>23</v>
          </cell>
          <cell r="C146">
            <v>69</v>
          </cell>
          <cell r="D146">
            <v>8348.7599999999984</v>
          </cell>
          <cell r="E146">
            <v>14098.759999999998</v>
          </cell>
          <cell r="F146">
            <v>3</v>
          </cell>
          <cell r="G146" t="str">
            <v>PEAT</v>
          </cell>
        </row>
        <row r="147">
          <cell r="A147" t="str">
            <v>Floydada ISD2019AL</v>
          </cell>
          <cell r="B147">
            <v>1</v>
          </cell>
          <cell r="C147">
            <v>3</v>
          </cell>
          <cell r="D147">
            <v>3498.93</v>
          </cell>
          <cell r="E147">
            <v>3498.93</v>
          </cell>
          <cell r="F147">
            <v>3</v>
          </cell>
          <cell r="G147" t="str">
            <v>PEAT</v>
          </cell>
        </row>
        <row r="148">
          <cell r="A148" t="str">
            <v>Floydada ISD2019APD</v>
          </cell>
          <cell r="B148">
            <v>2</v>
          </cell>
          <cell r="C148">
            <v>6</v>
          </cell>
          <cell r="D148">
            <v>17857.71</v>
          </cell>
          <cell r="E148">
            <v>18580.41</v>
          </cell>
          <cell r="F148">
            <v>3</v>
          </cell>
          <cell r="G148" t="str">
            <v>PEAT</v>
          </cell>
        </row>
        <row r="149">
          <cell r="A149" t="str">
            <v>Floydada ISD2019Property</v>
          </cell>
          <cell r="B149">
            <v>1</v>
          </cell>
          <cell r="C149">
            <v>3</v>
          </cell>
          <cell r="D149">
            <v>0</v>
          </cell>
          <cell r="E149">
            <v>0</v>
          </cell>
          <cell r="F149">
            <v>3</v>
          </cell>
          <cell r="G149" t="str">
            <v>PEAT</v>
          </cell>
        </row>
        <row r="150">
          <cell r="A150" t="str">
            <v>Floydada ISD2020AL</v>
          </cell>
          <cell r="B150">
            <v>1</v>
          </cell>
          <cell r="C150">
            <v>3</v>
          </cell>
          <cell r="D150">
            <v>2901.01</v>
          </cell>
          <cell r="E150">
            <v>2901.01</v>
          </cell>
          <cell r="F150">
            <v>3</v>
          </cell>
          <cell r="G150" t="str">
            <v>PEAT</v>
          </cell>
        </row>
        <row r="151">
          <cell r="A151" t="str">
            <v>Floydada ISD2021Property</v>
          </cell>
          <cell r="B151">
            <v>1</v>
          </cell>
          <cell r="C151">
            <v>3</v>
          </cell>
          <cell r="D151">
            <v>0</v>
          </cell>
          <cell r="E151">
            <v>993.25</v>
          </cell>
          <cell r="F151">
            <v>3</v>
          </cell>
          <cell r="G151" t="str">
            <v>PEAT</v>
          </cell>
        </row>
        <row r="152">
          <cell r="A152" t="str">
            <v>Frank Phillips College2017AL</v>
          </cell>
          <cell r="B152">
            <v>1</v>
          </cell>
          <cell r="C152">
            <v>3</v>
          </cell>
          <cell r="D152">
            <v>2506.98</v>
          </cell>
          <cell r="E152">
            <v>2506.98</v>
          </cell>
          <cell r="F152">
            <v>3</v>
          </cell>
          <cell r="G152" t="str">
            <v>PEAT</v>
          </cell>
        </row>
        <row r="153">
          <cell r="A153" t="str">
            <v>Frank Phillips College2017APD</v>
          </cell>
          <cell r="B153">
            <v>2</v>
          </cell>
          <cell r="C153">
            <v>6</v>
          </cell>
          <cell r="D153">
            <v>3138</v>
          </cell>
          <cell r="E153">
            <v>3938</v>
          </cell>
          <cell r="F153">
            <v>3</v>
          </cell>
          <cell r="G153" t="str">
            <v>PEAT</v>
          </cell>
        </row>
        <row r="154">
          <cell r="A154" t="str">
            <v>Frank Phillips College2017ELL</v>
          </cell>
          <cell r="B154">
            <v>1</v>
          </cell>
          <cell r="C154">
            <v>3</v>
          </cell>
          <cell r="D154">
            <v>1250</v>
          </cell>
          <cell r="E154">
            <v>1250</v>
          </cell>
          <cell r="F154">
            <v>3</v>
          </cell>
          <cell r="G154" t="str">
            <v>PEAT</v>
          </cell>
        </row>
        <row r="155">
          <cell r="A155" t="str">
            <v>Frank Phillips College2019Property</v>
          </cell>
          <cell r="B155">
            <v>1</v>
          </cell>
          <cell r="C155">
            <v>3</v>
          </cell>
          <cell r="D155">
            <v>0</v>
          </cell>
          <cell r="E155">
            <v>250000</v>
          </cell>
          <cell r="F155">
            <v>3</v>
          </cell>
          <cell r="G155" t="str">
            <v>PEAT</v>
          </cell>
        </row>
        <row r="156">
          <cell r="A156" t="str">
            <v>Frank Phillips College2020Property</v>
          </cell>
          <cell r="B156">
            <v>1</v>
          </cell>
          <cell r="C156">
            <v>3</v>
          </cell>
          <cell r="D156">
            <v>0</v>
          </cell>
          <cell r="E156">
            <v>250000</v>
          </cell>
          <cell r="F156">
            <v>3</v>
          </cell>
          <cell r="G156" t="str">
            <v>PEAT</v>
          </cell>
        </row>
        <row r="157">
          <cell r="A157" t="str">
            <v>Frankston ISD2017AL</v>
          </cell>
          <cell r="B157">
            <v>1</v>
          </cell>
          <cell r="C157">
            <v>3</v>
          </cell>
          <cell r="D157">
            <v>2566.44</v>
          </cell>
          <cell r="E157">
            <v>2566.44</v>
          </cell>
          <cell r="F157">
            <v>3</v>
          </cell>
          <cell r="G157" t="str">
            <v>PEAT</v>
          </cell>
        </row>
        <row r="158">
          <cell r="A158" t="str">
            <v>Frankston ISD2017GL</v>
          </cell>
          <cell r="B158">
            <v>1</v>
          </cell>
          <cell r="C158">
            <v>3</v>
          </cell>
          <cell r="D158">
            <v>0</v>
          </cell>
          <cell r="E158">
            <v>0</v>
          </cell>
          <cell r="F158">
            <v>3</v>
          </cell>
          <cell r="G158" t="str">
            <v>PEAT</v>
          </cell>
        </row>
        <row r="159">
          <cell r="A159" t="str">
            <v>Frankston ISD2017Property</v>
          </cell>
          <cell r="B159">
            <v>1</v>
          </cell>
          <cell r="C159">
            <v>3</v>
          </cell>
          <cell r="D159">
            <v>416.5</v>
          </cell>
          <cell r="E159">
            <v>416.5</v>
          </cell>
          <cell r="F159">
            <v>3</v>
          </cell>
          <cell r="G159" t="str">
            <v>PEAT</v>
          </cell>
        </row>
        <row r="160">
          <cell r="A160" t="str">
            <v>Frankston ISD2018AL</v>
          </cell>
          <cell r="B160">
            <v>1</v>
          </cell>
          <cell r="C160">
            <v>3</v>
          </cell>
          <cell r="D160">
            <v>5327.5099999999993</v>
          </cell>
          <cell r="E160">
            <v>5327.51</v>
          </cell>
          <cell r="F160">
            <v>3</v>
          </cell>
          <cell r="G160" t="str">
            <v>PEAT</v>
          </cell>
        </row>
        <row r="161">
          <cell r="A161" t="str">
            <v>Frankston ISD2018APD</v>
          </cell>
          <cell r="B161">
            <v>1</v>
          </cell>
          <cell r="C161">
            <v>3</v>
          </cell>
          <cell r="D161">
            <v>10131</v>
          </cell>
          <cell r="E161">
            <v>9131</v>
          </cell>
          <cell r="F161">
            <v>3</v>
          </cell>
          <cell r="G161" t="str">
            <v>PEAT</v>
          </cell>
        </row>
        <row r="162">
          <cell r="A162" t="str">
            <v>Frankston ISD2018Property</v>
          </cell>
          <cell r="B162">
            <v>1</v>
          </cell>
          <cell r="C162">
            <v>3</v>
          </cell>
          <cell r="D162">
            <v>4749.9400000000005</v>
          </cell>
          <cell r="E162">
            <v>4999.9399999999996</v>
          </cell>
          <cell r="F162">
            <v>3</v>
          </cell>
          <cell r="G162" t="str">
            <v>PEAT</v>
          </cell>
        </row>
        <row r="163">
          <cell r="A163" t="str">
            <v>Frankston ISD2019Property</v>
          </cell>
          <cell r="B163">
            <v>2</v>
          </cell>
          <cell r="C163">
            <v>6</v>
          </cell>
          <cell r="D163">
            <v>15899.210000000001</v>
          </cell>
          <cell r="E163">
            <v>17899.21</v>
          </cell>
          <cell r="F163">
            <v>3</v>
          </cell>
          <cell r="G163" t="str">
            <v>PEAT</v>
          </cell>
        </row>
        <row r="164">
          <cell r="A164" t="str">
            <v>Frankston ISD2020APD</v>
          </cell>
          <cell r="B164">
            <v>3</v>
          </cell>
          <cell r="C164">
            <v>9</v>
          </cell>
          <cell r="D164">
            <v>21312.18</v>
          </cell>
          <cell r="E164">
            <v>22312.18</v>
          </cell>
          <cell r="F164">
            <v>3</v>
          </cell>
          <cell r="G164" t="str">
            <v>PEAT</v>
          </cell>
        </row>
        <row r="165">
          <cell r="A165" t="str">
            <v>Frankston ISD2020Property</v>
          </cell>
          <cell r="B165">
            <v>1</v>
          </cell>
          <cell r="C165">
            <v>3</v>
          </cell>
          <cell r="D165">
            <v>18755.150000000001</v>
          </cell>
          <cell r="E165">
            <v>21255.15</v>
          </cell>
          <cell r="F165">
            <v>3</v>
          </cell>
          <cell r="G165" t="str">
            <v>PEAT</v>
          </cell>
        </row>
        <row r="166">
          <cell r="A166" t="str">
            <v>Frankston ISD2021APD</v>
          </cell>
          <cell r="B166">
            <v>1</v>
          </cell>
          <cell r="C166">
            <v>3</v>
          </cell>
          <cell r="D166">
            <v>2781.15</v>
          </cell>
          <cell r="E166">
            <v>3281.15</v>
          </cell>
          <cell r="F166">
            <v>3</v>
          </cell>
          <cell r="G166" t="str">
            <v>PEAT</v>
          </cell>
        </row>
        <row r="167">
          <cell r="A167" t="str">
            <v>Frankston ISD2021Property</v>
          </cell>
          <cell r="B167">
            <v>1</v>
          </cell>
          <cell r="C167">
            <v>3</v>
          </cell>
          <cell r="D167">
            <v>0</v>
          </cell>
          <cell r="E167">
            <v>30850</v>
          </cell>
          <cell r="F167">
            <v>3</v>
          </cell>
          <cell r="G167" t="str">
            <v>PEAT</v>
          </cell>
        </row>
        <row r="168">
          <cell r="A168" t="str">
            <v>Garner ISD2017AL</v>
          </cell>
          <cell r="B168">
            <v>1</v>
          </cell>
          <cell r="C168">
            <v>4</v>
          </cell>
          <cell r="D168">
            <v>16830</v>
          </cell>
          <cell r="E168">
            <v>16830</v>
          </cell>
          <cell r="F168">
            <v>4</v>
          </cell>
          <cell r="G168" t="str">
            <v>TASB</v>
          </cell>
        </row>
        <row r="169">
          <cell r="A169" t="str">
            <v>Garrison ISD2020AL</v>
          </cell>
          <cell r="B169">
            <v>1</v>
          </cell>
          <cell r="C169">
            <v>3</v>
          </cell>
          <cell r="D169">
            <v>1712.23</v>
          </cell>
          <cell r="E169">
            <v>1712.23</v>
          </cell>
          <cell r="F169">
            <v>3</v>
          </cell>
          <cell r="G169" t="str">
            <v>PEAT</v>
          </cell>
        </row>
        <row r="170">
          <cell r="A170" t="str">
            <v>Garrison ISD2020APD</v>
          </cell>
          <cell r="B170">
            <v>2</v>
          </cell>
          <cell r="C170">
            <v>6</v>
          </cell>
          <cell r="D170">
            <v>1867.23</v>
          </cell>
          <cell r="E170">
            <v>2867.2300000000005</v>
          </cell>
          <cell r="F170">
            <v>3</v>
          </cell>
          <cell r="G170" t="str">
            <v>PEAT</v>
          </cell>
        </row>
        <row r="171">
          <cell r="A171" t="str">
            <v>Garrison ISD2020Property</v>
          </cell>
          <cell r="B171">
            <v>1</v>
          </cell>
          <cell r="C171">
            <v>3</v>
          </cell>
          <cell r="D171">
            <v>23556.79</v>
          </cell>
          <cell r="E171">
            <v>28556.79</v>
          </cell>
          <cell r="F171">
            <v>3</v>
          </cell>
          <cell r="G171" t="str">
            <v>PEAT</v>
          </cell>
        </row>
        <row r="172">
          <cell r="A172" t="str">
            <v>Garrison ISD2021APD</v>
          </cell>
          <cell r="B172">
            <v>1</v>
          </cell>
          <cell r="C172">
            <v>3</v>
          </cell>
          <cell r="D172">
            <v>0</v>
          </cell>
          <cell r="E172">
            <v>0</v>
          </cell>
          <cell r="F172">
            <v>3</v>
          </cell>
          <cell r="G172" t="str">
            <v>PEAT</v>
          </cell>
        </row>
        <row r="173">
          <cell r="A173" t="str">
            <v>Gold-Burg ISD2020Property</v>
          </cell>
          <cell r="B173">
            <v>2</v>
          </cell>
          <cell r="C173">
            <v>6</v>
          </cell>
          <cell r="D173">
            <v>12760.39</v>
          </cell>
          <cell r="E173">
            <v>17760.389999999996</v>
          </cell>
          <cell r="F173">
            <v>3</v>
          </cell>
          <cell r="G173" t="str">
            <v>PEAT</v>
          </cell>
        </row>
        <row r="174">
          <cell r="A174" t="str">
            <v>Grady ISD2018ELL</v>
          </cell>
          <cell r="B174">
            <v>1</v>
          </cell>
          <cell r="C174">
            <v>3</v>
          </cell>
          <cell r="D174">
            <v>1250</v>
          </cell>
          <cell r="E174">
            <v>1250</v>
          </cell>
          <cell r="F174">
            <v>3</v>
          </cell>
          <cell r="G174" t="str">
            <v>PEAT</v>
          </cell>
        </row>
        <row r="175">
          <cell r="A175" t="str">
            <v>Grady ISD2019Property</v>
          </cell>
          <cell r="B175">
            <v>1</v>
          </cell>
          <cell r="C175">
            <v>3</v>
          </cell>
          <cell r="D175">
            <v>524557.26</v>
          </cell>
          <cell r="E175">
            <v>675000</v>
          </cell>
          <cell r="F175">
            <v>3</v>
          </cell>
          <cell r="G175" t="str">
            <v>PEAT</v>
          </cell>
        </row>
        <row r="176">
          <cell r="A176" t="str">
            <v>Grand Saline ISD2018Property</v>
          </cell>
          <cell r="B176">
            <v>2</v>
          </cell>
          <cell r="C176">
            <v>6</v>
          </cell>
          <cell r="D176">
            <v>960.5</v>
          </cell>
          <cell r="E176">
            <v>960.5</v>
          </cell>
          <cell r="F176">
            <v>3</v>
          </cell>
          <cell r="G176" t="str">
            <v>PEAT</v>
          </cell>
        </row>
        <row r="177">
          <cell r="A177" t="str">
            <v>Grandview ISD2018AL</v>
          </cell>
          <cell r="B177">
            <v>1</v>
          </cell>
          <cell r="C177">
            <v>3</v>
          </cell>
          <cell r="D177">
            <v>13415.34</v>
          </cell>
          <cell r="E177">
            <v>15636.35</v>
          </cell>
          <cell r="F177">
            <v>3</v>
          </cell>
          <cell r="G177" t="str">
            <v>PEAT</v>
          </cell>
        </row>
        <row r="178">
          <cell r="A178" t="str">
            <v>Grandview ISD2020Property</v>
          </cell>
          <cell r="B178">
            <v>1</v>
          </cell>
          <cell r="C178">
            <v>3</v>
          </cell>
          <cell r="D178">
            <v>1557640.87</v>
          </cell>
          <cell r="E178">
            <v>2448630.27</v>
          </cell>
          <cell r="F178">
            <v>3</v>
          </cell>
          <cell r="G178" t="str">
            <v>PEAT</v>
          </cell>
        </row>
        <row r="179">
          <cell r="A179" t="str">
            <v>Grandview ISD2021AL</v>
          </cell>
          <cell r="B179">
            <v>1</v>
          </cell>
          <cell r="C179">
            <v>3</v>
          </cell>
          <cell r="D179">
            <v>1930.1</v>
          </cell>
          <cell r="E179">
            <v>1930.1</v>
          </cell>
          <cell r="F179">
            <v>3</v>
          </cell>
          <cell r="G179" t="str">
            <v>PEAT</v>
          </cell>
        </row>
        <row r="180">
          <cell r="A180" t="str">
            <v>Grape Creek ISD2020APD</v>
          </cell>
          <cell r="B180">
            <v>1</v>
          </cell>
          <cell r="C180">
            <v>3</v>
          </cell>
          <cell r="D180">
            <v>2057.02</v>
          </cell>
          <cell r="E180">
            <v>3057.02</v>
          </cell>
          <cell r="F180">
            <v>3</v>
          </cell>
          <cell r="G180" t="str">
            <v>PEAT</v>
          </cell>
        </row>
        <row r="181">
          <cell r="A181" t="str">
            <v>Grape Creek ISD2020Property</v>
          </cell>
          <cell r="B181">
            <v>1</v>
          </cell>
          <cell r="C181">
            <v>3</v>
          </cell>
          <cell r="D181">
            <v>0</v>
          </cell>
          <cell r="E181">
            <v>0</v>
          </cell>
          <cell r="F181">
            <v>3</v>
          </cell>
          <cell r="G181" t="str">
            <v>PEAT</v>
          </cell>
        </row>
        <row r="182">
          <cell r="A182" t="str">
            <v>Greenville ISD2017AL</v>
          </cell>
          <cell r="B182">
            <v>2</v>
          </cell>
          <cell r="C182">
            <v>8</v>
          </cell>
          <cell r="D182">
            <v>19960</v>
          </cell>
          <cell r="E182">
            <v>21960</v>
          </cell>
          <cell r="F182">
            <v>4</v>
          </cell>
          <cell r="G182" t="str">
            <v>TASB</v>
          </cell>
        </row>
        <row r="183">
          <cell r="A183" t="str">
            <v>Greenville ISD2017GL</v>
          </cell>
          <cell r="B183">
            <v>3</v>
          </cell>
          <cell r="C183">
            <v>12</v>
          </cell>
          <cell r="D183">
            <v>0</v>
          </cell>
          <cell r="E183">
            <v>0</v>
          </cell>
          <cell r="F183">
            <v>4</v>
          </cell>
          <cell r="G183" t="str">
            <v>TASB</v>
          </cell>
        </row>
        <row r="184">
          <cell r="A184" t="str">
            <v>Greenville ISD2018AL</v>
          </cell>
          <cell r="B184">
            <v>7</v>
          </cell>
          <cell r="C184">
            <v>28</v>
          </cell>
          <cell r="D184">
            <v>5930</v>
          </cell>
          <cell r="E184">
            <v>8973</v>
          </cell>
          <cell r="F184">
            <v>4</v>
          </cell>
          <cell r="G184" t="str">
            <v>TASB</v>
          </cell>
        </row>
        <row r="185">
          <cell r="A185" t="str">
            <v>Greenville ISD2018ELL</v>
          </cell>
          <cell r="B185">
            <v>3</v>
          </cell>
          <cell r="C185">
            <v>12</v>
          </cell>
          <cell r="D185">
            <v>51968</v>
          </cell>
          <cell r="E185">
            <v>150450</v>
          </cell>
          <cell r="F185">
            <v>4</v>
          </cell>
          <cell r="G185" t="str">
            <v>TASB</v>
          </cell>
        </row>
        <row r="186">
          <cell r="A186" t="str">
            <v>Greenville ISD2018GL</v>
          </cell>
          <cell r="B186">
            <v>5</v>
          </cell>
          <cell r="C186">
            <v>20</v>
          </cell>
          <cell r="D186">
            <v>0</v>
          </cell>
          <cell r="E186">
            <v>0</v>
          </cell>
          <cell r="F186">
            <v>4</v>
          </cell>
          <cell r="G186" t="str">
            <v>TASB</v>
          </cell>
        </row>
        <row r="187">
          <cell r="A187" t="str">
            <v>Greenville ISD2018Property</v>
          </cell>
          <cell r="B187">
            <v>1</v>
          </cell>
          <cell r="C187">
            <v>4</v>
          </cell>
          <cell r="D187">
            <v>50589</v>
          </cell>
          <cell r="E187">
            <v>50589</v>
          </cell>
          <cell r="F187">
            <v>4</v>
          </cell>
          <cell r="G187" t="str">
            <v>TASB</v>
          </cell>
        </row>
        <row r="188">
          <cell r="A188" t="str">
            <v>Greenville ISD2019AL</v>
          </cell>
          <cell r="B188">
            <v>5</v>
          </cell>
          <cell r="C188">
            <v>20</v>
          </cell>
          <cell r="D188">
            <v>5403</v>
          </cell>
          <cell r="E188">
            <v>12464</v>
          </cell>
          <cell r="F188">
            <v>4</v>
          </cell>
          <cell r="G188" t="str">
            <v>TASB</v>
          </cell>
        </row>
        <row r="189">
          <cell r="A189" t="str">
            <v>Greenville ISD2019ELL</v>
          </cell>
          <cell r="B189">
            <v>1</v>
          </cell>
          <cell r="C189">
            <v>4</v>
          </cell>
          <cell r="D189">
            <v>0</v>
          </cell>
          <cell r="E189">
            <v>0</v>
          </cell>
          <cell r="F189">
            <v>4</v>
          </cell>
          <cell r="G189" t="str">
            <v>TASB</v>
          </cell>
        </row>
        <row r="190">
          <cell r="A190" t="str">
            <v>Greenville ISD2019GL</v>
          </cell>
          <cell r="B190">
            <v>1</v>
          </cell>
          <cell r="C190">
            <v>4</v>
          </cell>
          <cell r="D190">
            <v>0</v>
          </cell>
          <cell r="E190">
            <v>0</v>
          </cell>
          <cell r="F190">
            <v>4</v>
          </cell>
          <cell r="G190" t="str">
            <v>TASB</v>
          </cell>
        </row>
        <row r="191">
          <cell r="A191" t="str">
            <v>Greenville ISD2020AL</v>
          </cell>
          <cell r="B191">
            <v>9</v>
          </cell>
          <cell r="C191">
            <v>36</v>
          </cell>
          <cell r="D191">
            <v>2575</v>
          </cell>
          <cell r="E191">
            <v>31710</v>
          </cell>
          <cell r="F191">
            <v>4</v>
          </cell>
          <cell r="G191" t="str">
            <v>TASB</v>
          </cell>
        </row>
        <row r="192">
          <cell r="A192" t="str">
            <v>Greenville ISD2020GL</v>
          </cell>
          <cell r="B192">
            <v>1</v>
          </cell>
          <cell r="C192">
            <v>4</v>
          </cell>
          <cell r="D192">
            <v>0</v>
          </cell>
          <cell r="E192">
            <v>0</v>
          </cell>
          <cell r="F192">
            <v>4</v>
          </cell>
          <cell r="G192" t="str">
            <v>TASB</v>
          </cell>
        </row>
        <row r="193">
          <cell r="A193" t="str">
            <v>Greenville ISD2020Property</v>
          </cell>
          <cell r="B193">
            <v>2</v>
          </cell>
          <cell r="C193">
            <v>8</v>
          </cell>
          <cell r="D193">
            <v>0</v>
          </cell>
          <cell r="E193">
            <v>115001</v>
          </cell>
          <cell r="F193">
            <v>4</v>
          </cell>
          <cell r="G193" t="str">
            <v>TASB</v>
          </cell>
        </row>
        <row r="194">
          <cell r="A194" t="str">
            <v>Greenville ISD2021AL</v>
          </cell>
          <cell r="B194">
            <v>5</v>
          </cell>
          <cell r="C194">
            <v>15</v>
          </cell>
          <cell r="D194">
            <v>18955.11</v>
          </cell>
          <cell r="E194">
            <v>23071.690000000002</v>
          </cell>
          <cell r="F194">
            <v>3</v>
          </cell>
          <cell r="G194" t="str">
            <v>PEAT</v>
          </cell>
        </row>
        <row r="195">
          <cell r="A195" t="str">
            <v>Greenville ISD2021APD</v>
          </cell>
          <cell r="B195">
            <v>2</v>
          </cell>
          <cell r="C195">
            <v>6</v>
          </cell>
          <cell r="D195">
            <v>837.28</v>
          </cell>
          <cell r="E195">
            <v>3337.2799999999997</v>
          </cell>
          <cell r="F195">
            <v>3</v>
          </cell>
          <cell r="G195" t="str">
            <v>PEAT</v>
          </cell>
        </row>
        <row r="196">
          <cell r="A196" t="str">
            <v>Greenville ISD2021GL</v>
          </cell>
          <cell r="B196">
            <v>4</v>
          </cell>
          <cell r="C196">
            <v>12</v>
          </cell>
          <cell r="D196">
            <v>0</v>
          </cell>
          <cell r="E196">
            <v>0</v>
          </cell>
          <cell r="F196">
            <v>3</v>
          </cell>
          <cell r="G196" t="str">
            <v>PEAT</v>
          </cell>
        </row>
        <row r="197">
          <cell r="A197" t="str">
            <v>Hamlin Isd2017AL</v>
          </cell>
          <cell r="B197">
            <v>1</v>
          </cell>
          <cell r="C197">
            <v>7</v>
          </cell>
          <cell r="D197">
            <v>5188.6099999999997</v>
          </cell>
          <cell r="E197">
            <v>5188.6099999999997</v>
          </cell>
          <cell r="F197">
            <v>7</v>
          </cell>
          <cell r="G197" t="str">
            <v>WTRCA</v>
          </cell>
        </row>
        <row r="198">
          <cell r="A198" t="str">
            <v>Hamlin Isd2017Property</v>
          </cell>
          <cell r="B198">
            <v>1</v>
          </cell>
          <cell r="C198">
            <v>7</v>
          </cell>
          <cell r="D198">
            <v>148803.74</v>
          </cell>
          <cell r="E198">
            <v>149803.74</v>
          </cell>
          <cell r="F198">
            <v>7</v>
          </cell>
          <cell r="G198" t="str">
            <v>WTRCA</v>
          </cell>
        </row>
        <row r="199">
          <cell r="A199" t="str">
            <v>Hamlin Isd2018APD</v>
          </cell>
          <cell r="B199">
            <v>1</v>
          </cell>
          <cell r="C199">
            <v>3</v>
          </cell>
          <cell r="D199">
            <v>13187.23</v>
          </cell>
          <cell r="E199">
            <v>13687.23</v>
          </cell>
          <cell r="F199">
            <v>3</v>
          </cell>
          <cell r="G199" t="str">
            <v>PEAT</v>
          </cell>
        </row>
        <row r="200">
          <cell r="A200" t="str">
            <v>Hamlin Isd2020Property</v>
          </cell>
          <cell r="B200">
            <v>2</v>
          </cell>
          <cell r="C200">
            <v>6</v>
          </cell>
          <cell r="D200">
            <v>293798.05</v>
          </cell>
          <cell r="E200">
            <v>526773.80000000005</v>
          </cell>
          <cell r="F200">
            <v>3</v>
          </cell>
          <cell r="G200" t="str">
            <v>PEAT</v>
          </cell>
        </row>
        <row r="201">
          <cell r="A201" t="str">
            <v>Henrietta ISD2017AL</v>
          </cell>
          <cell r="B201">
            <v>1</v>
          </cell>
          <cell r="C201">
            <v>3</v>
          </cell>
          <cell r="D201">
            <v>3957.5099999999998</v>
          </cell>
          <cell r="E201">
            <v>3957.51</v>
          </cell>
          <cell r="F201">
            <v>3</v>
          </cell>
          <cell r="G201" t="str">
            <v>PEAT</v>
          </cell>
        </row>
        <row r="202">
          <cell r="A202" t="str">
            <v>Henrietta ISD2019APD</v>
          </cell>
          <cell r="B202">
            <v>1</v>
          </cell>
          <cell r="C202">
            <v>3</v>
          </cell>
          <cell r="D202">
            <v>0</v>
          </cell>
          <cell r="E202">
            <v>0</v>
          </cell>
          <cell r="F202">
            <v>3</v>
          </cell>
          <cell r="G202" t="str">
            <v>PEAT</v>
          </cell>
        </row>
        <row r="203">
          <cell r="A203" t="str">
            <v>Henrietta ISD2019Property</v>
          </cell>
          <cell r="B203">
            <v>1</v>
          </cell>
          <cell r="C203">
            <v>3</v>
          </cell>
          <cell r="D203">
            <v>0</v>
          </cell>
          <cell r="E203">
            <v>0</v>
          </cell>
          <cell r="F203">
            <v>3</v>
          </cell>
          <cell r="G203" t="str">
            <v>PEAT</v>
          </cell>
        </row>
        <row r="204">
          <cell r="A204" t="str">
            <v>Henrietta ISD2020Property</v>
          </cell>
          <cell r="B204">
            <v>1</v>
          </cell>
          <cell r="C204">
            <v>3</v>
          </cell>
          <cell r="D204">
            <v>156000</v>
          </cell>
          <cell r="E204">
            <v>166000</v>
          </cell>
          <cell r="F204">
            <v>3</v>
          </cell>
          <cell r="G204" t="str">
            <v>PEAT</v>
          </cell>
        </row>
        <row r="205">
          <cell r="A205" t="str">
            <v>Henrietta ISD2021APD</v>
          </cell>
          <cell r="B205">
            <v>1</v>
          </cell>
          <cell r="C205">
            <v>3</v>
          </cell>
          <cell r="D205">
            <v>3097.88</v>
          </cell>
          <cell r="E205">
            <v>3950</v>
          </cell>
          <cell r="F205">
            <v>3</v>
          </cell>
          <cell r="G205" t="str">
            <v>PEAT</v>
          </cell>
        </row>
        <row r="206">
          <cell r="A206" t="str">
            <v>Hico ISD2017APD</v>
          </cell>
          <cell r="B206">
            <v>1</v>
          </cell>
          <cell r="C206">
            <v>3</v>
          </cell>
          <cell r="D206">
            <v>627.84</v>
          </cell>
          <cell r="E206">
            <v>1127.8400000000001</v>
          </cell>
          <cell r="F206">
            <v>3</v>
          </cell>
          <cell r="G206" t="str">
            <v>PEAT</v>
          </cell>
        </row>
        <row r="207">
          <cell r="A207" t="str">
            <v>Hico ISD2018AL</v>
          </cell>
          <cell r="B207">
            <v>1</v>
          </cell>
          <cell r="C207">
            <v>3</v>
          </cell>
          <cell r="D207">
            <v>0</v>
          </cell>
          <cell r="E207">
            <v>0</v>
          </cell>
          <cell r="F207">
            <v>3</v>
          </cell>
          <cell r="G207" t="str">
            <v>PEAT</v>
          </cell>
        </row>
        <row r="208">
          <cell r="A208" t="str">
            <v>Hico ISD2018Property</v>
          </cell>
          <cell r="B208">
            <v>2</v>
          </cell>
          <cell r="C208">
            <v>6</v>
          </cell>
          <cell r="D208">
            <v>135846.60999999999</v>
          </cell>
          <cell r="E208">
            <v>165846.61000000002</v>
          </cell>
          <cell r="F208">
            <v>3</v>
          </cell>
          <cell r="G208" t="str">
            <v>PEAT</v>
          </cell>
        </row>
        <row r="209">
          <cell r="A209" t="str">
            <v>Holliday ISD2017Property</v>
          </cell>
          <cell r="B209">
            <v>1</v>
          </cell>
          <cell r="C209">
            <v>3</v>
          </cell>
          <cell r="D209">
            <v>201588.41</v>
          </cell>
          <cell r="E209">
            <v>211588.41</v>
          </cell>
          <cell r="F209">
            <v>3</v>
          </cell>
          <cell r="G209" t="str">
            <v>PEAT</v>
          </cell>
        </row>
        <row r="210">
          <cell r="A210" t="str">
            <v>Holliday ISD2018AL</v>
          </cell>
          <cell r="B210">
            <v>1</v>
          </cell>
          <cell r="C210">
            <v>3</v>
          </cell>
          <cell r="D210">
            <v>11237.64</v>
          </cell>
          <cell r="E210">
            <v>11237.64</v>
          </cell>
          <cell r="F210">
            <v>3</v>
          </cell>
          <cell r="G210" t="str">
            <v>PEAT</v>
          </cell>
        </row>
        <row r="211">
          <cell r="A211" t="str">
            <v>Holliday ISD2018APD</v>
          </cell>
          <cell r="B211">
            <v>1</v>
          </cell>
          <cell r="C211">
            <v>3</v>
          </cell>
          <cell r="D211">
            <v>18906.399999999998</v>
          </cell>
          <cell r="E211">
            <v>19406.400000000001</v>
          </cell>
          <cell r="F211">
            <v>3</v>
          </cell>
          <cell r="G211" t="str">
            <v>PEAT</v>
          </cell>
        </row>
        <row r="212">
          <cell r="A212" t="str">
            <v>Holliday ISD2020AL</v>
          </cell>
          <cell r="B212">
            <v>3</v>
          </cell>
          <cell r="C212">
            <v>9</v>
          </cell>
          <cell r="D212">
            <v>25768.39</v>
          </cell>
          <cell r="E212">
            <v>24036.09</v>
          </cell>
          <cell r="F212">
            <v>3</v>
          </cell>
          <cell r="G212" t="str">
            <v>PEAT</v>
          </cell>
        </row>
        <row r="213">
          <cell r="A213" t="str">
            <v>Holliday ISD2020APD</v>
          </cell>
          <cell r="B213">
            <v>2</v>
          </cell>
          <cell r="C213">
            <v>6</v>
          </cell>
          <cell r="D213">
            <v>12254.75</v>
          </cell>
          <cell r="E213">
            <v>12754.75</v>
          </cell>
          <cell r="F213">
            <v>3</v>
          </cell>
          <cell r="G213" t="str">
            <v>PEAT</v>
          </cell>
        </row>
        <row r="214">
          <cell r="A214" t="str">
            <v>Holliday ISD2021AL</v>
          </cell>
          <cell r="B214">
            <v>1</v>
          </cell>
          <cell r="C214">
            <v>3</v>
          </cell>
          <cell r="D214">
            <v>4363.12</v>
          </cell>
          <cell r="E214">
            <v>4363.12</v>
          </cell>
          <cell r="F214">
            <v>3</v>
          </cell>
          <cell r="G214" t="str">
            <v>PEAT</v>
          </cell>
        </row>
        <row r="215">
          <cell r="A215" t="str">
            <v>Hooks ISD2017Property</v>
          </cell>
          <cell r="B215">
            <v>1</v>
          </cell>
          <cell r="C215">
            <v>3</v>
          </cell>
          <cell r="D215">
            <v>121692.54999999999</v>
          </cell>
          <cell r="E215">
            <v>126692.55</v>
          </cell>
          <cell r="F215">
            <v>3</v>
          </cell>
          <cell r="G215" t="str">
            <v>PEAT</v>
          </cell>
        </row>
        <row r="216">
          <cell r="A216" t="str">
            <v>Hooks ISD2019Cyber</v>
          </cell>
          <cell r="B216">
            <v>1</v>
          </cell>
          <cell r="C216">
            <v>3</v>
          </cell>
          <cell r="D216">
            <v>0</v>
          </cell>
          <cell r="E216">
            <v>0</v>
          </cell>
          <cell r="F216">
            <v>3</v>
          </cell>
          <cell r="G216" t="str">
            <v>PEAT</v>
          </cell>
        </row>
        <row r="217">
          <cell r="A217" t="str">
            <v>Hooks ISD2019Property</v>
          </cell>
          <cell r="B217">
            <v>1</v>
          </cell>
          <cell r="C217">
            <v>3</v>
          </cell>
          <cell r="D217">
            <v>224406.72999999998</v>
          </cell>
          <cell r="E217">
            <v>239406.73</v>
          </cell>
          <cell r="F217">
            <v>3</v>
          </cell>
          <cell r="G217" t="str">
            <v>PEAT</v>
          </cell>
        </row>
        <row r="218">
          <cell r="A218" t="str">
            <v>Hooks ISD2021APD</v>
          </cell>
          <cell r="B218">
            <v>1</v>
          </cell>
          <cell r="C218">
            <v>3</v>
          </cell>
          <cell r="D218">
            <v>15947.4</v>
          </cell>
          <cell r="E218">
            <v>16447.400000000001</v>
          </cell>
          <cell r="F218">
            <v>3</v>
          </cell>
          <cell r="G218" t="str">
            <v>PEAT</v>
          </cell>
        </row>
        <row r="219">
          <cell r="A219" t="str">
            <v>Jacksboro ISD2017APD</v>
          </cell>
          <cell r="B219">
            <v>2</v>
          </cell>
          <cell r="C219">
            <v>6</v>
          </cell>
          <cell r="D219">
            <v>4644.57</v>
          </cell>
          <cell r="E219">
            <v>5644.5700000000006</v>
          </cell>
          <cell r="F219">
            <v>3</v>
          </cell>
          <cell r="G219" t="str">
            <v>PEAT</v>
          </cell>
        </row>
        <row r="220">
          <cell r="A220" t="str">
            <v>Jacksboro ISD2018APD</v>
          </cell>
          <cell r="B220">
            <v>1</v>
          </cell>
          <cell r="C220">
            <v>3</v>
          </cell>
          <cell r="D220">
            <v>6687.11</v>
          </cell>
          <cell r="E220">
            <v>7187.11</v>
          </cell>
          <cell r="F220">
            <v>3</v>
          </cell>
          <cell r="G220" t="str">
            <v>PEAT</v>
          </cell>
        </row>
        <row r="221">
          <cell r="A221" t="str">
            <v>Jacksboro ISD2018Crime</v>
          </cell>
          <cell r="B221">
            <v>1</v>
          </cell>
          <cell r="C221">
            <v>3</v>
          </cell>
          <cell r="D221">
            <v>20845</v>
          </cell>
          <cell r="E221">
            <v>21845</v>
          </cell>
          <cell r="F221">
            <v>3</v>
          </cell>
          <cell r="G221" t="str">
            <v>PEAT</v>
          </cell>
        </row>
        <row r="222">
          <cell r="A222" t="str">
            <v>Jacksboro ISD2020AL</v>
          </cell>
          <cell r="B222">
            <v>2</v>
          </cell>
          <cell r="C222">
            <v>6</v>
          </cell>
          <cell r="D222">
            <v>5185.8600000000006</v>
          </cell>
          <cell r="E222">
            <v>5185.8600000000006</v>
          </cell>
          <cell r="F222">
            <v>3</v>
          </cell>
          <cell r="G222" t="str">
            <v>PEAT</v>
          </cell>
        </row>
        <row r="223">
          <cell r="A223" t="str">
            <v>Jacksboro ISD2020Property</v>
          </cell>
          <cell r="B223">
            <v>1</v>
          </cell>
          <cell r="C223">
            <v>3</v>
          </cell>
          <cell r="D223">
            <v>120000</v>
          </cell>
          <cell r="E223">
            <v>125000</v>
          </cell>
          <cell r="F223">
            <v>3</v>
          </cell>
          <cell r="G223" t="str">
            <v>PEAT</v>
          </cell>
        </row>
        <row r="224">
          <cell r="A224" t="str">
            <v>Jacksboro ISD2021APD</v>
          </cell>
          <cell r="B224">
            <v>1</v>
          </cell>
          <cell r="C224">
            <v>3</v>
          </cell>
          <cell r="D224">
            <v>9015.0099999999984</v>
          </cell>
          <cell r="E224">
            <v>12393.38</v>
          </cell>
          <cell r="F224">
            <v>3</v>
          </cell>
          <cell r="G224" t="str">
            <v>PEAT</v>
          </cell>
        </row>
        <row r="225">
          <cell r="A225" t="str">
            <v>Jacksboro ISD2021Property</v>
          </cell>
          <cell r="B225">
            <v>1</v>
          </cell>
          <cell r="C225">
            <v>3</v>
          </cell>
          <cell r="D225">
            <v>2750000</v>
          </cell>
          <cell r="E225">
            <v>20000000</v>
          </cell>
          <cell r="F225">
            <v>3</v>
          </cell>
          <cell r="G225" t="str">
            <v>PEAT</v>
          </cell>
        </row>
        <row r="226">
          <cell r="A226" t="str">
            <v>Jayton-Girard ISD2017APD</v>
          </cell>
          <cell r="B226">
            <v>2</v>
          </cell>
          <cell r="C226">
            <v>6</v>
          </cell>
          <cell r="D226">
            <v>10707.07</v>
          </cell>
          <cell r="E226">
            <v>12707.07</v>
          </cell>
          <cell r="F226">
            <v>3</v>
          </cell>
          <cell r="G226" t="str">
            <v>PEAT</v>
          </cell>
        </row>
        <row r="227">
          <cell r="A227" t="str">
            <v>Jayton-Girard ISD2018APD</v>
          </cell>
          <cell r="B227">
            <v>1</v>
          </cell>
          <cell r="C227">
            <v>3</v>
          </cell>
          <cell r="D227">
            <v>2235.39</v>
          </cell>
          <cell r="E227">
            <v>3235.39</v>
          </cell>
          <cell r="F227">
            <v>3</v>
          </cell>
          <cell r="G227" t="str">
            <v>PEAT</v>
          </cell>
        </row>
        <row r="228">
          <cell r="A228" t="str">
            <v>Jayton-Girard ISD2019APD</v>
          </cell>
          <cell r="B228">
            <v>1</v>
          </cell>
          <cell r="C228">
            <v>3</v>
          </cell>
          <cell r="D228">
            <v>2597</v>
          </cell>
          <cell r="E228">
            <v>3597</v>
          </cell>
          <cell r="F228">
            <v>3</v>
          </cell>
          <cell r="G228" t="str">
            <v>PEAT</v>
          </cell>
        </row>
        <row r="229">
          <cell r="A229" t="str">
            <v>Jayton-Girard ISD2020APD</v>
          </cell>
          <cell r="B229">
            <v>1</v>
          </cell>
          <cell r="C229">
            <v>3</v>
          </cell>
          <cell r="D229">
            <v>36878.639999999999</v>
          </cell>
          <cell r="E229">
            <v>37878.639999999999</v>
          </cell>
          <cell r="F229">
            <v>3</v>
          </cell>
          <cell r="G229" t="str">
            <v>PEAT</v>
          </cell>
        </row>
        <row r="230">
          <cell r="A230" t="str">
            <v>Jayton-Girard ISD2020ELL</v>
          </cell>
          <cell r="B230">
            <v>1</v>
          </cell>
          <cell r="C230">
            <v>3</v>
          </cell>
          <cell r="D230">
            <v>30199.71</v>
          </cell>
          <cell r="E230">
            <v>61250</v>
          </cell>
          <cell r="F230">
            <v>3</v>
          </cell>
          <cell r="G230" t="str">
            <v>PEAT</v>
          </cell>
        </row>
        <row r="231">
          <cell r="A231" t="str">
            <v>Jefferson ISD2017AL</v>
          </cell>
          <cell r="B231">
            <v>1</v>
          </cell>
          <cell r="C231">
            <v>3</v>
          </cell>
          <cell r="D231">
            <v>5465.79</v>
          </cell>
          <cell r="E231">
            <v>5465.79</v>
          </cell>
          <cell r="F231">
            <v>3</v>
          </cell>
          <cell r="G231" t="str">
            <v>PEAT</v>
          </cell>
        </row>
        <row r="232">
          <cell r="A232" t="str">
            <v>Jefferson ISD2017APD</v>
          </cell>
          <cell r="B232">
            <v>3</v>
          </cell>
          <cell r="C232">
            <v>9</v>
          </cell>
          <cell r="D232">
            <v>4671.4800000000005</v>
          </cell>
          <cell r="E232">
            <v>6171.48</v>
          </cell>
          <cell r="F232">
            <v>3</v>
          </cell>
          <cell r="G232" t="str">
            <v>PEAT</v>
          </cell>
        </row>
        <row r="233">
          <cell r="A233" t="str">
            <v>Jefferson ISD2017Property</v>
          </cell>
          <cell r="B233">
            <v>2</v>
          </cell>
          <cell r="C233">
            <v>6</v>
          </cell>
          <cell r="D233">
            <v>28334.74</v>
          </cell>
          <cell r="E233">
            <v>33334.74</v>
          </cell>
          <cell r="F233">
            <v>3</v>
          </cell>
          <cell r="G233" t="str">
            <v>PEAT</v>
          </cell>
        </row>
        <row r="234">
          <cell r="A234" t="str">
            <v>Jefferson ISD2018AL</v>
          </cell>
          <cell r="B234">
            <v>2</v>
          </cell>
          <cell r="C234">
            <v>6</v>
          </cell>
          <cell r="D234">
            <v>6204.1900000000005</v>
          </cell>
          <cell r="E234">
            <v>6204.1900000000005</v>
          </cell>
          <cell r="F234">
            <v>3</v>
          </cell>
          <cell r="G234" t="str">
            <v>PEAT</v>
          </cell>
        </row>
        <row r="235">
          <cell r="A235" t="str">
            <v>Jefferson ISD2019AL</v>
          </cell>
          <cell r="B235">
            <v>1</v>
          </cell>
          <cell r="C235">
            <v>3</v>
          </cell>
          <cell r="D235">
            <v>4024.37</v>
          </cell>
          <cell r="E235">
            <v>4024.37</v>
          </cell>
          <cell r="F235">
            <v>3</v>
          </cell>
          <cell r="G235" t="str">
            <v>PEAT</v>
          </cell>
        </row>
        <row r="236">
          <cell r="A236" t="str">
            <v>Jefferson ISD2019Property</v>
          </cell>
          <cell r="B236">
            <v>1</v>
          </cell>
          <cell r="C236">
            <v>3</v>
          </cell>
          <cell r="D236">
            <v>15113.490000000002</v>
          </cell>
          <cell r="E236">
            <v>15363.49</v>
          </cell>
          <cell r="F236">
            <v>3</v>
          </cell>
          <cell r="G236" t="str">
            <v>PEAT</v>
          </cell>
        </row>
        <row r="237">
          <cell r="A237" t="str">
            <v>Jefferson ISD2020Property</v>
          </cell>
          <cell r="B237">
            <v>1</v>
          </cell>
          <cell r="C237">
            <v>3</v>
          </cell>
          <cell r="D237">
            <v>56925</v>
          </cell>
          <cell r="E237">
            <v>59425</v>
          </cell>
          <cell r="F237">
            <v>3</v>
          </cell>
          <cell r="G237" t="str">
            <v>PEAT</v>
          </cell>
        </row>
        <row r="238">
          <cell r="A238" t="str">
            <v>Jefferson ISD2021AL</v>
          </cell>
          <cell r="B238">
            <v>2</v>
          </cell>
          <cell r="C238">
            <v>6</v>
          </cell>
          <cell r="D238">
            <v>1455.11</v>
          </cell>
          <cell r="E238">
            <v>4755.1099999999997</v>
          </cell>
          <cell r="F238">
            <v>3</v>
          </cell>
          <cell r="G238" t="str">
            <v>PEAT</v>
          </cell>
        </row>
        <row r="239">
          <cell r="A239" t="str">
            <v>Laneville ISD2017AL</v>
          </cell>
          <cell r="B239">
            <v>1</v>
          </cell>
          <cell r="C239">
            <v>3</v>
          </cell>
          <cell r="D239">
            <v>2449.48</v>
          </cell>
          <cell r="E239">
            <v>2449.48</v>
          </cell>
          <cell r="F239">
            <v>3</v>
          </cell>
          <cell r="G239" t="str">
            <v>PEAT</v>
          </cell>
        </row>
        <row r="240">
          <cell r="A240" t="str">
            <v>Laneville ISD2017APD</v>
          </cell>
          <cell r="B240">
            <v>2</v>
          </cell>
          <cell r="C240">
            <v>6</v>
          </cell>
          <cell r="D240">
            <v>10464.14</v>
          </cell>
          <cell r="E240">
            <v>10964.14</v>
          </cell>
          <cell r="F240">
            <v>3</v>
          </cell>
          <cell r="G240" t="str">
            <v>PEAT</v>
          </cell>
        </row>
        <row r="241">
          <cell r="A241" t="str">
            <v>Laneville ISD2017GL</v>
          </cell>
          <cell r="B241">
            <v>1</v>
          </cell>
          <cell r="C241">
            <v>3</v>
          </cell>
          <cell r="D241">
            <v>0</v>
          </cell>
          <cell r="E241">
            <v>0</v>
          </cell>
          <cell r="F241">
            <v>3</v>
          </cell>
          <cell r="G241" t="str">
            <v>PEAT</v>
          </cell>
        </row>
        <row r="242">
          <cell r="A242" t="str">
            <v>Laneville ISD2018GL</v>
          </cell>
          <cell r="B242">
            <v>1</v>
          </cell>
          <cell r="C242">
            <v>3</v>
          </cell>
          <cell r="D242">
            <v>0</v>
          </cell>
          <cell r="E242">
            <v>0</v>
          </cell>
          <cell r="F242">
            <v>3</v>
          </cell>
          <cell r="G242" t="str">
            <v>PEAT</v>
          </cell>
        </row>
        <row r="243">
          <cell r="A243" t="str">
            <v>Laneville ISD2018Property</v>
          </cell>
          <cell r="B243">
            <v>1</v>
          </cell>
          <cell r="C243">
            <v>3</v>
          </cell>
          <cell r="D243">
            <v>26537.02</v>
          </cell>
          <cell r="E243">
            <v>51537.020000000004</v>
          </cell>
          <cell r="F243">
            <v>3</v>
          </cell>
          <cell r="G243" t="str">
            <v>PEAT</v>
          </cell>
        </row>
        <row r="244">
          <cell r="A244" t="str">
            <v>Laneville ISD2019AL</v>
          </cell>
          <cell r="B244">
            <v>2</v>
          </cell>
          <cell r="C244">
            <v>6</v>
          </cell>
          <cell r="D244">
            <v>22810.29</v>
          </cell>
          <cell r="E244">
            <v>22638.29</v>
          </cell>
          <cell r="F244">
            <v>3</v>
          </cell>
          <cell r="G244" t="str">
            <v>PEAT</v>
          </cell>
        </row>
        <row r="245">
          <cell r="A245" t="str">
            <v>Laneville ISD2019APD</v>
          </cell>
          <cell r="B245">
            <v>1</v>
          </cell>
          <cell r="C245">
            <v>3</v>
          </cell>
          <cell r="D245">
            <v>41016.53</v>
          </cell>
          <cell r="E245">
            <v>41266.53</v>
          </cell>
          <cell r="F245">
            <v>3</v>
          </cell>
          <cell r="G245" t="str">
            <v>PEAT</v>
          </cell>
        </row>
        <row r="246">
          <cell r="A246" t="str">
            <v>Laneville ISD2020APD</v>
          </cell>
          <cell r="B246">
            <v>1</v>
          </cell>
          <cell r="C246">
            <v>3</v>
          </cell>
          <cell r="D246">
            <v>16540.39</v>
          </cell>
          <cell r="E246">
            <v>16790.39</v>
          </cell>
          <cell r="F246">
            <v>3</v>
          </cell>
          <cell r="G246" t="str">
            <v>PEAT</v>
          </cell>
        </row>
        <row r="247">
          <cell r="A247" t="str">
            <v>Lazbuddie ISD2017Property</v>
          </cell>
          <cell r="B247">
            <v>1</v>
          </cell>
          <cell r="C247">
            <v>4</v>
          </cell>
          <cell r="D247">
            <v>133063</v>
          </cell>
          <cell r="E247">
            <v>138063</v>
          </cell>
          <cell r="F247">
            <v>4</v>
          </cell>
          <cell r="G247" t="str">
            <v>TASB</v>
          </cell>
        </row>
        <row r="248">
          <cell r="A248" t="str">
            <v>Lazbuddie ISD2020APD</v>
          </cell>
          <cell r="B248">
            <v>1</v>
          </cell>
          <cell r="C248">
            <v>3</v>
          </cell>
          <cell r="D248">
            <v>3269.71</v>
          </cell>
          <cell r="E248">
            <v>3769.71</v>
          </cell>
          <cell r="F248">
            <v>3</v>
          </cell>
          <cell r="G248" t="str">
            <v>PEAT</v>
          </cell>
        </row>
        <row r="249">
          <cell r="A249" t="str">
            <v>Lexington ISD2018AL</v>
          </cell>
          <cell r="B249">
            <v>1</v>
          </cell>
          <cell r="C249">
            <v>6</v>
          </cell>
          <cell r="D249">
            <v>1624</v>
          </cell>
          <cell r="E249">
            <v>1624</v>
          </cell>
          <cell r="F249">
            <v>6</v>
          </cell>
          <cell r="G249" t="str">
            <v>TREA</v>
          </cell>
        </row>
        <row r="250">
          <cell r="A250" t="str">
            <v>Lexington ISD2019AL</v>
          </cell>
          <cell r="B250">
            <v>1</v>
          </cell>
          <cell r="C250">
            <v>6</v>
          </cell>
          <cell r="D250">
            <v>1000</v>
          </cell>
          <cell r="E250">
            <v>1000</v>
          </cell>
          <cell r="F250">
            <v>6</v>
          </cell>
          <cell r="G250" t="str">
            <v>TREA</v>
          </cell>
        </row>
        <row r="251">
          <cell r="A251" t="str">
            <v>Lexington ISD2020AL</v>
          </cell>
          <cell r="B251">
            <v>1</v>
          </cell>
          <cell r="C251">
            <v>3</v>
          </cell>
          <cell r="D251">
            <v>393.75</v>
          </cell>
          <cell r="E251">
            <v>393.75</v>
          </cell>
          <cell r="F251">
            <v>3</v>
          </cell>
          <cell r="G251" t="str">
            <v>PEAT</v>
          </cell>
        </row>
        <row r="252">
          <cell r="A252" t="str">
            <v>Lexington ISD2020Property</v>
          </cell>
          <cell r="B252">
            <v>1</v>
          </cell>
          <cell r="C252">
            <v>3</v>
          </cell>
          <cell r="D252">
            <v>0</v>
          </cell>
          <cell r="E252">
            <v>0</v>
          </cell>
          <cell r="F252">
            <v>3</v>
          </cell>
          <cell r="G252" t="str">
            <v>PEAT</v>
          </cell>
        </row>
        <row r="253">
          <cell r="A253" t="str">
            <v>Lexington ISD2021AL</v>
          </cell>
          <cell r="B253">
            <v>1</v>
          </cell>
          <cell r="C253">
            <v>3</v>
          </cell>
          <cell r="D253">
            <v>0</v>
          </cell>
          <cell r="E253">
            <v>0</v>
          </cell>
          <cell r="F253">
            <v>3</v>
          </cell>
          <cell r="G253" t="str">
            <v>PEAT</v>
          </cell>
        </row>
        <row r="254">
          <cell r="A254" t="str">
            <v>Lovelady ISD2018Property</v>
          </cell>
          <cell r="B254">
            <v>1</v>
          </cell>
          <cell r="C254">
            <v>3</v>
          </cell>
          <cell r="D254">
            <v>0</v>
          </cell>
          <cell r="E254">
            <v>0</v>
          </cell>
          <cell r="F254">
            <v>3</v>
          </cell>
          <cell r="G254" t="str">
            <v>PEAT</v>
          </cell>
        </row>
        <row r="255">
          <cell r="A255" t="str">
            <v>Malakoff ISD2017AL</v>
          </cell>
          <cell r="B255">
            <v>1</v>
          </cell>
          <cell r="C255">
            <v>3</v>
          </cell>
          <cell r="D255">
            <v>10991.35</v>
          </cell>
          <cell r="E255">
            <v>9283.35</v>
          </cell>
          <cell r="F255">
            <v>3</v>
          </cell>
          <cell r="G255" t="str">
            <v>PEAT</v>
          </cell>
        </row>
        <row r="256">
          <cell r="A256" t="str">
            <v>Malakoff ISD2018ELL</v>
          </cell>
          <cell r="B256">
            <v>1</v>
          </cell>
          <cell r="C256">
            <v>3</v>
          </cell>
          <cell r="D256">
            <v>67428.800000000003</v>
          </cell>
          <cell r="E256">
            <v>126250</v>
          </cell>
          <cell r="F256">
            <v>3</v>
          </cell>
          <cell r="G256" t="str">
            <v>PEAT</v>
          </cell>
        </row>
        <row r="257">
          <cell r="A257" t="str">
            <v>Malakoff ISD2018Property</v>
          </cell>
          <cell r="B257">
            <v>1</v>
          </cell>
          <cell r="C257">
            <v>3</v>
          </cell>
          <cell r="D257">
            <v>119088.7</v>
          </cell>
          <cell r="E257">
            <v>119338.7</v>
          </cell>
          <cell r="F257">
            <v>3</v>
          </cell>
          <cell r="G257" t="str">
            <v>PEAT</v>
          </cell>
        </row>
        <row r="258">
          <cell r="A258" t="str">
            <v>Malakoff ISD2019AL</v>
          </cell>
          <cell r="B258">
            <v>2</v>
          </cell>
          <cell r="C258">
            <v>6</v>
          </cell>
          <cell r="D258">
            <v>5327.39</v>
          </cell>
          <cell r="E258">
            <v>5327.39</v>
          </cell>
          <cell r="F258">
            <v>3</v>
          </cell>
          <cell r="G258" t="str">
            <v>PEAT</v>
          </cell>
        </row>
        <row r="259">
          <cell r="A259" t="str">
            <v>Malakoff ISD2019Property</v>
          </cell>
          <cell r="B259">
            <v>1</v>
          </cell>
          <cell r="C259">
            <v>3</v>
          </cell>
          <cell r="D259">
            <v>637.59</v>
          </cell>
          <cell r="E259">
            <v>637.59</v>
          </cell>
          <cell r="F259">
            <v>3</v>
          </cell>
          <cell r="G259" t="str">
            <v>PEAT</v>
          </cell>
        </row>
        <row r="260">
          <cell r="A260" t="str">
            <v>Malakoff ISD2020Property</v>
          </cell>
          <cell r="B260">
            <v>1</v>
          </cell>
          <cell r="C260">
            <v>3</v>
          </cell>
          <cell r="D260">
            <v>116405.69</v>
          </cell>
          <cell r="E260">
            <v>270000</v>
          </cell>
          <cell r="F260">
            <v>3</v>
          </cell>
          <cell r="G260" t="str">
            <v>PEAT</v>
          </cell>
        </row>
        <row r="261">
          <cell r="A261" t="str">
            <v>Malakoff ISD2021AL</v>
          </cell>
          <cell r="B261">
            <v>1</v>
          </cell>
          <cell r="C261">
            <v>3</v>
          </cell>
          <cell r="D261">
            <v>1679.65</v>
          </cell>
          <cell r="E261">
            <v>1679.65</v>
          </cell>
          <cell r="F261">
            <v>3</v>
          </cell>
          <cell r="G261" t="str">
            <v>PEAT</v>
          </cell>
        </row>
        <row r="262">
          <cell r="A262" t="str">
            <v>Marshall ISD2017AL</v>
          </cell>
          <cell r="B262">
            <v>5</v>
          </cell>
          <cell r="C262">
            <v>15</v>
          </cell>
          <cell r="D262">
            <v>32624.45</v>
          </cell>
          <cell r="E262">
            <v>32624.45</v>
          </cell>
          <cell r="F262">
            <v>3</v>
          </cell>
          <cell r="G262" t="str">
            <v>PEAT</v>
          </cell>
        </row>
        <row r="263">
          <cell r="A263" t="str">
            <v>Marshall ISD2017APD</v>
          </cell>
          <cell r="B263">
            <v>2</v>
          </cell>
          <cell r="C263">
            <v>6</v>
          </cell>
          <cell r="D263">
            <v>9100.17</v>
          </cell>
          <cell r="E263">
            <v>10100.17</v>
          </cell>
          <cell r="F263">
            <v>3</v>
          </cell>
          <cell r="G263" t="str">
            <v>PEAT</v>
          </cell>
        </row>
        <row r="264">
          <cell r="A264" t="str">
            <v>Marshall ISD2017ELL</v>
          </cell>
          <cell r="B264">
            <v>1</v>
          </cell>
          <cell r="C264">
            <v>3</v>
          </cell>
          <cell r="D264">
            <v>119767.97</v>
          </cell>
          <cell r="E264">
            <v>122267.97</v>
          </cell>
          <cell r="F264">
            <v>3</v>
          </cell>
          <cell r="G264" t="str">
            <v>PEAT</v>
          </cell>
        </row>
        <row r="265">
          <cell r="A265" t="str">
            <v>Marshall ISD2017GL</v>
          </cell>
          <cell r="B265">
            <v>1</v>
          </cell>
          <cell r="C265">
            <v>3</v>
          </cell>
          <cell r="D265">
            <v>0</v>
          </cell>
          <cell r="E265">
            <v>0</v>
          </cell>
          <cell r="F265">
            <v>3</v>
          </cell>
          <cell r="G265" t="str">
            <v>PEAT</v>
          </cell>
        </row>
        <row r="266">
          <cell r="A266" t="str">
            <v>Marshall ISD2017Property</v>
          </cell>
          <cell r="B266">
            <v>6</v>
          </cell>
          <cell r="C266">
            <v>18</v>
          </cell>
          <cell r="D266">
            <v>95454.51</v>
          </cell>
          <cell r="E266">
            <v>105454.51</v>
          </cell>
          <cell r="F266">
            <v>3</v>
          </cell>
          <cell r="G266" t="str">
            <v>PEAT</v>
          </cell>
        </row>
        <row r="267">
          <cell r="A267" t="str">
            <v>Marshall ISD2018AL</v>
          </cell>
          <cell r="B267">
            <v>7</v>
          </cell>
          <cell r="C267">
            <v>21</v>
          </cell>
          <cell r="D267">
            <v>17638.580000000002</v>
          </cell>
          <cell r="E267">
            <v>17638.580000000002</v>
          </cell>
          <cell r="F267">
            <v>3</v>
          </cell>
          <cell r="G267" t="str">
            <v>PEAT</v>
          </cell>
        </row>
        <row r="268">
          <cell r="A268" t="str">
            <v>Marshall ISD2018APD</v>
          </cell>
          <cell r="B268">
            <v>3</v>
          </cell>
          <cell r="C268">
            <v>9</v>
          </cell>
          <cell r="D268">
            <v>4258</v>
          </cell>
          <cell r="E268">
            <v>1967.21</v>
          </cell>
          <cell r="F268">
            <v>3</v>
          </cell>
          <cell r="G268" t="str">
            <v>PEAT</v>
          </cell>
        </row>
        <row r="269">
          <cell r="A269" t="str">
            <v>Marshall ISD2018Property</v>
          </cell>
          <cell r="B269">
            <v>1</v>
          </cell>
          <cell r="C269">
            <v>3</v>
          </cell>
          <cell r="D269">
            <v>0</v>
          </cell>
          <cell r="E269">
            <v>0</v>
          </cell>
          <cell r="F269">
            <v>3</v>
          </cell>
          <cell r="G269" t="str">
            <v>PEAT</v>
          </cell>
        </row>
        <row r="270">
          <cell r="A270" t="str">
            <v>Marshall ISD2019AL</v>
          </cell>
          <cell r="B270">
            <v>5</v>
          </cell>
          <cell r="C270">
            <v>15</v>
          </cell>
          <cell r="D270">
            <v>7595.36</v>
          </cell>
          <cell r="E270">
            <v>7595.36</v>
          </cell>
          <cell r="F270">
            <v>3</v>
          </cell>
          <cell r="G270" t="str">
            <v>PEAT</v>
          </cell>
        </row>
        <row r="271">
          <cell r="A271" t="str">
            <v>Marshall ISD2019APD</v>
          </cell>
          <cell r="B271">
            <v>2</v>
          </cell>
          <cell r="C271">
            <v>6</v>
          </cell>
          <cell r="D271">
            <v>18232.98</v>
          </cell>
          <cell r="E271">
            <v>1431</v>
          </cell>
          <cell r="F271">
            <v>3</v>
          </cell>
          <cell r="G271" t="str">
            <v>PEAT</v>
          </cell>
        </row>
        <row r="272">
          <cell r="A272" t="str">
            <v>Marshall ISD2019ELL</v>
          </cell>
          <cell r="B272">
            <v>1</v>
          </cell>
          <cell r="C272">
            <v>3</v>
          </cell>
          <cell r="D272">
            <v>0</v>
          </cell>
          <cell r="E272">
            <v>0</v>
          </cell>
          <cell r="F272">
            <v>3</v>
          </cell>
          <cell r="G272" t="str">
            <v>PEAT</v>
          </cell>
        </row>
        <row r="273">
          <cell r="A273" t="str">
            <v>Marshall ISD2019Property</v>
          </cell>
          <cell r="B273">
            <v>3</v>
          </cell>
          <cell r="C273">
            <v>9</v>
          </cell>
          <cell r="D273">
            <v>145385.45000000001</v>
          </cell>
          <cell r="E273">
            <v>175385.45</v>
          </cell>
          <cell r="F273">
            <v>3</v>
          </cell>
          <cell r="G273" t="str">
            <v>PEAT</v>
          </cell>
        </row>
        <row r="274">
          <cell r="A274" t="str">
            <v>Marshall ISD2020AL</v>
          </cell>
          <cell r="B274">
            <v>4</v>
          </cell>
          <cell r="C274">
            <v>12</v>
          </cell>
          <cell r="D274">
            <v>12046.58</v>
          </cell>
          <cell r="E274">
            <v>20306</v>
          </cell>
          <cell r="F274">
            <v>3</v>
          </cell>
          <cell r="G274" t="str">
            <v>PEAT</v>
          </cell>
        </row>
        <row r="275">
          <cell r="A275" t="str">
            <v>Marshall ISD2020APD</v>
          </cell>
          <cell r="B275">
            <v>6</v>
          </cell>
          <cell r="C275">
            <v>18</v>
          </cell>
          <cell r="D275">
            <v>21764.900000000005</v>
          </cell>
          <cell r="E275">
            <v>25859.200000000001</v>
          </cell>
          <cell r="F275">
            <v>3</v>
          </cell>
          <cell r="G275" t="str">
            <v>PEAT</v>
          </cell>
        </row>
        <row r="276">
          <cell r="A276" t="str">
            <v>Marshall ISD2020GL</v>
          </cell>
          <cell r="B276">
            <v>1</v>
          </cell>
          <cell r="C276">
            <v>3</v>
          </cell>
          <cell r="D276">
            <v>1838.28</v>
          </cell>
          <cell r="E276">
            <v>1838.28</v>
          </cell>
          <cell r="F276">
            <v>3</v>
          </cell>
          <cell r="G276" t="str">
            <v>PEAT</v>
          </cell>
        </row>
        <row r="277">
          <cell r="A277" t="str">
            <v>Marshall ISD2020Property</v>
          </cell>
          <cell r="B277">
            <v>2</v>
          </cell>
          <cell r="C277">
            <v>6</v>
          </cell>
          <cell r="D277">
            <v>0</v>
          </cell>
          <cell r="E277">
            <v>0</v>
          </cell>
          <cell r="F277">
            <v>3</v>
          </cell>
          <cell r="G277" t="str">
            <v>PEAT</v>
          </cell>
        </row>
        <row r="278">
          <cell r="A278" t="str">
            <v>Marshall ISD2021AL</v>
          </cell>
          <cell r="B278">
            <v>5</v>
          </cell>
          <cell r="C278">
            <v>15</v>
          </cell>
          <cell r="D278">
            <v>12704.45</v>
          </cell>
          <cell r="E278">
            <v>22026.22</v>
          </cell>
          <cell r="F278">
            <v>3</v>
          </cell>
          <cell r="G278" t="str">
            <v>PEAT</v>
          </cell>
        </row>
        <row r="279">
          <cell r="A279" t="str">
            <v>Marshall ISD2021APD</v>
          </cell>
          <cell r="B279">
            <v>5</v>
          </cell>
          <cell r="C279">
            <v>15</v>
          </cell>
          <cell r="D279">
            <v>111347.46000000002</v>
          </cell>
          <cell r="E279">
            <v>115530.15000000001</v>
          </cell>
          <cell r="F279">
            <v>3</v>
          </cell>
          <cell r="G279" t="str">
            <v>PEAT</v>
          </cell>
        </row>
        <row r="280">
          <cell r="A280" t="str">
            <v>McLennan Community College2017AL</v>
          </cell>
          <cell r="B280">
            <v>1</v>
          </cell>
          <cell r="C280">
            <v>3</v>
          </cell>
          <cell r="D280">
            <v>0</v>
          </cell>
          <cell r="E280">
            <v>0</v>
          </cell>
          <cell r="F280">
            <v>3</v>
          </cell>
          <cell r="G280" t="str">
            <v>PEAT</v>
          </cell>
        </row>
        <row r="281">
          <cell r="A281" t="str">
            <v>McLennan Community College2017APD</v>
          </cell>
          <cell r="B281">
            <v>2</v>
          </cell>
          <cell r="C281">
            <v>6</v>
          </cell>
          <cell r="D281">
            <v>989.47</v>
          </cell>
          <cell r="E281">
            <v>1489.47</v>
          </cell>
          <cell r="F281">
            <v>3</v>
          </cell>
          <cell r="G281" t="str">
            <v>PEAT</v>
          </cell>
        </row>
        <row r="282">
          <cell r="A282" t="str">
            <v>McLennan Community College2017GL</v>
          </cell>
          <cell r="B282">
            <v>3</v>
          </cell>
          <cell r="C282">
            <v>9</v>
          </cell>
          <cell r="D282">
            <v>0</v>
          </cell>
          <cell r="E282">
            <v>0</v>
          </cell>
          <cell r="F282">
            <v>3</v>
          </cell>
          <cell r="G282" t="str">
            <v>PEAT</v>
          </cell>
        </row>
        <row r="283">
          <cell r="A283" t="str">
            <v>McLennan Community College2018AL</v>
          </cell>
          <cell r="B283">
            <v>2</v>
          </cell>
          <cell r="C283">
            <v>6</v>
          </cell>
          <cell r="D283">
            <v>11016.23</v>
          </cell>
          <cell r="E283">
            <v>10566.23</v>
          </cell>
          <cell r="F283">
            <v>3</v>
          </cell>
          <cell r="G283" t="str">
            <v>PEAT</v>
          </cell>
        </row>
        <row r="284">
          <cell r="A284" t="str">
            <v>McLennan Community College2018APD</v>
          </cell>
          <cell r="B284">
            <v>1</v>
          </cell>
          <cell r="C284">
            <v>3</v>
          </cell>
          <cell r="D284">
            <v>9267.31</v>
          </cell>
          <cell r="E284">
            <v>9267.31</v>
          </cell>
          <cell r="F284">
            <v>3</v>
          </cell>
          <cell r="G284" t="str">
            <v>PEAT</v>
          </cell>
        </row>
        <row r="285">
          <cell r="A285" t="str">
            <v>McLennan Community College2018ELL</v>
          </cell>
          <cell r="B285">
            <v>4</v>
          </cell>
          <cell r="C285">
            <v>12</v>
          </cell>
          <cell r="D285">
            <v>114289.38999999998</v>
          </cell>
          <cell r="E285">
            <v>234091.43</v>
          </cell>
          <cell r="F285">
            <v>3</v>
          </cell>
          <cell r="G285" t="str">
            <v>PEAT</v>
          </cell>
        </row>
        <row r="286">
          <cell r="A286" t="str">
            <v>McLennan Community College2018GL</v>
          </cell>
          <cell r="B286">
            <v>4</v>
          </cell>
          <cell r="C286">
            <v>12</v>
          </cell>
          <cell r="D286">
            <v>0</v>
          </cell>
          <cell r="E286">
            <v>0</v>
          </cell>
          <cell r="F286">
            <v>3</v>
          </cell>
          <cell r="G286" t="str">
            <v>PEAT</v>
          </cell>
        </row>
        <row r="287">
          <cell r="A287" t="str">
            <v>McLennan Community College2018Property</v>
          </cell>
          <cell r="B287">
            <v>2</v>
          </cell>
          <cell r="C287">
            <v>6</v>
          </cell>
          <cell r="D287">
            <v>10842.5</v>
          </cell>
          <cell r="E287">
            <v>11092.5</v>
          </cell>
          <cell r="F287">
            <v>3</v>
          </cell>
          <cell r="G287" t="str">
            <v>PEAT</v>
          </cell>
        </row>
        <row r="288">
          <cell r="A288" t="str">
            <v>McLennan Community College2019APD</v>
          </cell>
          <cell r="B288">
            <v>1</v>
          </cell>
          <cell r="C288">
            <v>3</v>
          </cell>
          <cell r="D288">
            <v>3707.4</v>
          </cell>
          <cell r="E288">
            <v>4207.3999999999996</v>
          </cell>
          <cell r="F288">
            <v>3</v>
          </cell>
          <cell r="G288" t="str">
            <v>PEAT</v>
          </cell>
        </row>
        <row r="289">
          <cell r="A289" t="str">
            <v>McLennan Community College2019ELL</v>
          </cell>
          <cell r="B289">
            <v>1</v>
          </cell>
          <cell r="C289">
            <v>3</v>
          </cell>
          <cell r="D289">
            <v>1250</v>
          </cell>
          <cell r="E289">
            <v>46250</v>
          </cell>
          <cell r="F289">
            <v>3</v>
          </cell>
          <cell r="G289" t="str">
            <v>PEAT</v>
          </cell>
        </row>
        <row r="290">
          <cell r="A290" t="str">
            <v>McLennan Community College2019GL</v>
          </cell>
          <cell r="B290">
            <v>1</v>
          </cell>
          <cell r="C290">
            <v>3</v>
          </cell>
          <cell r="D290">
            <v>0</v>
          </cell>
          <cell r="E290">
            <v>0</v>
          </cell>
          <cell r="F290">
            <v>3</v>
          </cell>
          <cell r="G290" t="str">
            <v>PEAT</v>
          </cell>
        </row>
        <row r="291">
          <cell r="A291" t="str">
            <v>McLennan Community College2019Property</v>
          </cell>
          <cell r="B291">
            <v>2</v>
          </cell>
          <cell r="C291">
            <v>6</v>
          </cell>
          <cell r="D291">
            <v>53819.16</v>
          </cell>
          <cell r="E291">
            <v>63819.16</v>
          </cell>
          <cell r="F291">
            <v>3</v>
          </cell>
          <cell r="G291" t="str">
            <v>PEAT</v>
          </cell>
        </row>
        <row r="292">
          <cell r="A292" t="str">
            <v>McLennan Community College2020APD</v>
          </cell>
          <cell r="B292">
            <v>2</v>
          </cell>
          <cell r="C292">
            <v>6</v>
          </cell>
          <cell r="D292">
            <v>4657.0600000000004</v>
          </cell>
          <cell r="E292">
            <v>5657.06</v>
          </cell>
          <cell r="F292">
            <v>3</v>
          </cell>
          <cell r="G292" t="str">
            <v>PEAT</v>
          </cell>
        </row>
        <row r="293">
          <cell r="A293" t="str">
            <v>McLennan Community College2020ELL</v>
          </cell>
          <cell r="B293">
            <v>1</v>
          </cell>
          <cell r="C293">
            <v>3</v>
          </cell>
          <cell r="D293">
            <v>7032.5</v>
          </cell>
          <cell r="E293">
            <v>12815</v>
          </cell>
          <cell r="F293">
            <v>3</v>
          </cell>
          <cell r="G293" t="str">
            <v>PEAT</v>
          </cell>
        </row>
        <row r="294">
          <cell r="A294" t="str">
            <v>McLennan Community College2020Property</v>
          </cell>
          <cell r="B294">
            <v>1</v>
          </cell>
          <cell r="C294">
            <v>3</v>
          </cell>
          <cell r="D294">
            <v>529711.87</v>
          </cell>
          <cell r="E294">
            <v>539711.87</v>
          </cell>
          <cell r="F294">
            <v>3</v>
          </cell>
          <cell r="G294" t="str">
            <v>PEAT</v>
          </cell>
        </row>
        <row r="295">
          <cell r="A295" t="str">
            <v>McLennan Community College2021APD</v>
          </cell>
          <cell r="B295">
            <v>1</v>
          </cell>
          <cell r="C295">
            <v>3</v>
          </cell>
          <cell r="D295">
            <v>2705.42</v>
          </cell>
          <cell r="E295">
            <v>3012.46</v>
          </cell>
          <cell r="F295">
            <v>3</v>
          </cell>
          <cell r="G295" t="str">
            <v>PEAT</v>
          </cell>
        </row>
        <row r="296">
          <cell r="A296" t="str">
            <v>McLennan Community College2021ELL</v>
          </cell>
          <cell r="B296">
            <v>2</v>
          </cell>
          <cell r="C296">
            <v>6</v>
          </cell>
          <cell r="D296">
            <v>1250</v>
          </cell>
          <cell r="E296">
            <v>1250</v>
          </cell>
          <cell r="F296">
            <v>3</v>
          </cell>
          <cell r="G296" t="str">
            <v>PEAT</v>
          </cell>
        </row>
        <row r="297">
          <cell r="A297" t="str">
            <v>McLennan Community College2021GL</v>
          </cell>
          <cell r="B297">
            <v>3</v>
          </cell>
          <cell r="C297">
            <v>9</v>
          </cell>
          <cell r="D297">
            <v>0</v>
          </cell>
          <cell r="E297">
            <v>0</v>
          </cell>
          <cell r="F297">
            <v>3</v>
          </cell>
          <cell r="G297" t="str">
            <v>PEAT</v>
          </cell>
        </row>
        <row r="298">
          <cell r="A298" t="str">
            <v>Mineola ISD2017AL</v>
          </cell>
          <cell r="B298">
            <v>1</v>
          </cell>
          <cell r="C298">
            <v>3</v>
          </cell>
          <cell r="D298">
            <v>1137.29</v>
          </cell>
          <cell r="E298">
            <v>1137.29</v>
          </cell>
          <cell r="F298">
            <v>3</v>
          </cell>
          <cell r="G298" t="str">
            <v>PEAT</v>
          </cell>
        </row>
        <row r="299">
          <cell r="A299" t="str">
            <v>Mineola ISD2017APD</v>
          </cell>
          <cell r="B299">
            <v>1</v>
          </cell>
          <cell r="C299">
            <v>3</v>
          </cell>
          <cell r="D299">
            <v>0</v>
          </cell>
          <cell r="E299">
            <v>0</v>
          </cell>
          <cell r="F299">
            <v>3</v>
          </cell>
          <cell r="G299" t="str">
            <v>PEAT</v>
          </cell>
        </row>
        <row r="300">
          <cell r="A300" t="str">
            <v>Mineola ISD2018AL</v>
          </cell>
          <cell r="B300">
            <v>1</v>
          </cell>
          <cell r="C300">
            <v>3</v>
          </cell>
          <cell r="D300">
            <v>0</v>
          </cell>
          <cell r="E300">
            <v>0</v>
          </cell>
          <cell r="F300">
            <v>3</v>
          </cell>
          <cell r="G300" t="str">
            <v>PEAT</v>
          </cell>
        </row>
        <row r="301">
          <cell r="A301" t="str">
            <v>Mineola ISD2018Property</v>
          </cell>
          <cell r="B301">
            <v>1</v>
          </cell>
          <cell r="C301">
            <v>3</v>
          </cell>
          <cell r="D301">
            <v>833</v>
          </cell>
          <cell r="E301">
            <v>833</v>
          </cell>
          <cell r="F301">
            <v>3</v>
          </cell>
          <cell r="G301" t="str">
            <v>PEAT</v>
          </cell>
        </row>
        <row r="302">
          <cell r="A302" t="str">
            <v>Mineola ISD2019AL</v>
          </cell>
          <cell r="B302">
            <v>2</v>
          </cell>
          <cell r="C302">
            <v>6</v>
          </cell>
          <cell r="D302">
            <v>0</v>
          </cell>
          <cell r="E302">
            <v>0</v>
          </cell>
          <cell r="F302">
            <v>3</v>
          </cell>
          <cell r="G302" t="str">
            <v>PEAT</v>
          </cell>
        </row>
        <row r="303">
          <cell r="A303" t="str">
            <v>Mineola ISD2019APD</v>
          </cell>
          <cell r="B303">
            <v>2</v>
          </cell>
          <cell r="C303">
            <v>6</v>
          </cell>
          <cell r="D303">
            <v>18838.73</v>
          </cell>
          <cell r="E303">
            <v>5553.9699999999993</v>
          </cell>
          <cell r="F303">
            <v>3</v>
          </cell>
          <cell r="G303" t="str">
            <v>PEAT</v>
          </cell>
        </row>
        <row r="304">
          <cell r="A304" t="str">
            <v>Mineola ISD2019Property</v>
          </cell>
          <cell r="B304">
            <v>2</v>
          </cell>
          <cell r="C304">
            <v>6</v>
          </cell>
          <cell r="D304">
            <v>17931.5</v>
          </cell>
          <cell r="E304">
            <v>18431.5</v>
          </cell>
          <cell r="F304">
            <v>3</v>
          </cell>
          <cell r="G304" t="str">
            <v>PEAT</v>
          </cell>
        </row>
        <row r="305">
          <cell r="A305" t="str">
            <v>Mineola ISD2020AL</v>
          </cell>
          <cell r="B305">
            <v>1</v>
          </cell>
          <cell r="C305">
            <v>3</v>
          </cell>
          <cell r="D305">
            <v>2654.79</v>
          </cell>
          <cell r="E305">
            <v>2654.79</v>
          </cell>
          <cell r="F305">
            <v>3</v>
          </cell>
          <cell r="G305" t="str">
            <v>PEAT</v>
          </cell>
        </row>
        <row r="306">
          <cell r="A306" t="str">
            <v>Mineola ISD2021AL</v>
          </cell>
          <cell r="B306">
            <v>1</v>
          </cell>
          <cell r="C306">
            <v>3</v>
          </cell>
          <cell r="D306">
            <v>6819.52</v>
          </cell>
          <cell r="E306">
            <v>12000</v>
          </cell>
          <cell r="F306">
            <v>3</v>
          </cell>
          <cell r="G306" t="str">
            <v>PEAT</v>
          </cell>
        </row>
        <row r="307">
          <cell r="A307" t="str">
            <v>Mineola ISD2021APD</v>
          </cell>
          <cell r="B307">
            <v>2</v>
          </cell>
          <cell r="C307">
            <v>6</v>
          </cell>
          <cell r="D307">
            <v>532.79999999999995</v>
          </cell>
          <cell r="E307">
            <v>5932.8</v>
          </cell>
          <cell r="F307">
            <v>3</v>
          </cell>
          <cell r="G307" t="str">
            <v>PEAT</v>
          </cell>
        </row>
        <row r="308">
          <cell r="A308" t="str">
            <v>Mineola ISD2021Property</v>
          </cell>
          <cell r="B308">
            <v>1</v>
          </cell>
          <cell r="C308">
            <v>3</v>
          </cell>
          <cell r="D308">
            <v>9249.92</v>
          </cell>
          <cell r="E308">
            <v>10249.92</v>
          </cell>
          <cell r="F308">
            <v>3</v>
          </cell>
          <cell r="G308" t="str">
            <v>PEAT</v>
          </cell>
        </row>
        <row r="309">
          <cell r="A309" t="str">
            <v>Mt. Enterprise ISD2018Property</v>
          </cell>
          <cell r="B309">
            <v>1</v>
          </cell>
          <cell r="C309">
            <v>3</v>
          </cell>
          <cell r="D309">
            <v>4767</v>
          </cell>
          <cell r="E309">
            <v>5017</v>
          </cell>
          <cell r="F309">
            <v>3</v>
          </cell>
          <cell r="G309" t="str">
            <v>PEAT</v>
          </cell>
        </row>
        <row r="310">
          <cell r="A310" t="str">
            <v>Mt. Enterprise ISD2019Property</v>
          </cell>
          <cell r="B310">
            <v>1</v>
          </cell>
          <cell r="C310">
            <v>3</v>
          </cell>
          <cell r="D310">
            <v>2525.56</v>
          </cell>
          <cell r="E310">
            <v>3025.56</v>
          </cell>
          <cell r="F310">
            <v>3</v>
          </cell>
          <cell r="G310" t="str">
            <v>PEAT</v>
          </cell>
        </row>
        <row r="311">
          <cell r="A311" t="str">
            <v>Mt. Enterprise ISD2020Property</v>
          </cell>
          <cell r="B311">
            <v>2</v>
          </cell>
          <cell r="C311">
            <v>6</v>
          </cell>
          <cell r="D311">
            <v>96322</v>
          </cell>
          <cell r="E311">
            <v>106322</v>
          </cell>
          <cell r="F311">
            <v>3</v>
          </cell>
          <cell r="G311" t="str">
            <v>PEAT</v>
          </cell>
        </row>
        <row r="312">
          <cell r="A312" t="str">
            <v>Nazareth ISD2017APD</v>
          </cell>
          <cell r="B312">
            <v>1</v>
          </cell>
          <cell r="C312">
            <v>3</v>
          </cell>
          <cell r="D312">
            <v>1009.94</v>
          </cell>
          <cell r="E312">
            <v>2009.94</v>
          </cell>
          <cell r="F312">
            <v>3</v>
          </cell>
          <cell r="G312" t="str">
            <v>PEAT</v>
          </cell>
        </row>
        <row r="313">
          <cell r="A313" t="str">
            <v>Nazareth ISD2018AL</v>
          </cell>
          <cell r="B313">
            <v>1</v>
          </cell>
          <cell r="C313">
            <v>3</v>
          </cell>
          <cell r="D313">
            <v>1818.3200000000002</v>
          </cell>
          <cell r="E313">
            <v>1818.32</v>
          </cell>
          <cell r="F313">
            <v>3</v>
          </cell>
          <cell r="G313" t="str">
            <v>PEAT</v>
          </cell>
        </row>
        <row r="314">
          <cell r="A314" t="str">
            <v>Nazareth ISD2018GL</v>
          </cell>
          <cell r="B314">
            <v>1</v>
          </cell>
          <cell r="C314">
            <v>3</v>
          </cell>
          <cell r="D314">
            <v>0</v>
          </cell>
          <cell r="E314">
            <v>0</v>
          </cell>
          <cell r="F314">
            <v>3</v>
          </cell>
          <cell r="G314" t="str">
            <v>PEAT</v>
          </cell>
        </row>
        <row r="315">
          <cell r="A315" t="str">
            <v>Nazareth ISD2018Property</v>
          </cell>
          <cell r="B315">
            <v>1</v>
          </cell>
          <cell r="C315">
            <v>3</v>
          </cell>
          <cell r="D315">
            <v>2203.85</v>
          </cell>
          <cell r="E315">
            <v>2203.85</v>
          </cell>
          <cell r="F315">
            <v>3</v>
          </cell>
          <cell r="G315" t="str">
            <v>PEAT</v>
          </cell>
        </row>
        <row r="316">
          <cell r="A316" t="str">
            <v>Nazareth ISD2021Property</v>
          </cell>
          <cell r="B316">
            <v>1</v>
          </cell>
          <cell r="C316">
            <v>3</v>
          </cell>
          <cell r="D316">
            <v>5898.42</v>
          </cell>
          <cell r="E316">
            <v>11196.78</v>
          </cell>
          <cell r="F316">
            <v>3</v>
          </cell>
          <cell r="G316" t="str">
            <v>PEAT</v>
          </cell>
        </row>
        <row r="317">
          <cell r="A317" t="str">
            <v>Neches ISD2017AL</v>
          </cell>
          <cell r="B317">
            <v>1</v>
          </cell>
          <cell r="C317">
            <v>3</v>
          </cell>
          <cell r="D317">
            <v>1552.56</v>
          </cell>
          <cell r="E317">
            <v>1552.56</v>
          </cell>
          <cell r="F317">
            <v>3</v>
          </cell>
          <cell r="G317" t="str">
            <v>PEAT</v>
          </cell>
        </row>
        <row r="318">
          <cell r="A318" t="str">
            <v>Neches ISD2019Property</v>
          </cell>
          <cell r="B318">
            <v>1</v>
          </cell>
          <cell r="C318">
            <v>3</v>
          </cell>
          <cell r="D318">
            <v>7064.27</v>
          </cell>
          <cell r="E318">
            <v>12064.27</v>
          </cell>
          <cell r="F318">
            <v>3</v>
          </cell>
          <cell r="G318" t="str">
            <v>PEAT</v>
          </cell>
        </row>
        <row r="319">
          <cell r="A319" t="str">
            <v>Neches ISD2020ELL</v>
          </cell>
          <cell r="B319">
            <v>5</v>
          </cell>
          <cell r="C319">
            <v>15</v>
          </cell>
          <cell r="D319">
            <v>1250</v>
          </cell>
          <cell r="E319">
            <v>1250</v>
          </cell>
          <cell r="F319">
            <v>3</v>
          </cell>
          <cell r="G319" t="str">
            <v>PEAT</v>
          </cell>
        </row>
        <row r="320">
          <cell r="A320" t="str">
            <v>Neches ISD2021APD</v>
          </cell>
          <cell r="B320">
            <v>1</v>
          </cell>
          <cell r="C320">
            <v>3</v>
          </cell>
          <cell r="D320">
            <v>6</v>
          </cell>
          <cell r="E320">
            <v>8000</v>
          </cell>
          <cell r="F320">
            <v>3</v>
          </cell>
          <cell r="G320" t="str">
            <v>PEAT</v>
          </cell>
        </row>
        <row r="321">
          <cell r="A321" t="str">
            <v>New Summerfield ISD2019Property</v>
          </cell>
          <cell r="B321">
            <v>1</v>
          </cell>
          <cell r="C321">
            <v>3</v>
          </cell>
          <cell r="D321">
            <v>5714.5</v>
          </cell>
          <cell r="E321">
            <v>6775.26</v>
          </cell>
          <cell r="F321">
            <v>3</v>
          </cell>
          <cell r="G321" t="str">
            <v>PEAT</v>
          </cell>
        </row>
        <row r="322">
          <cell r="A322" t="str">
            <v>New Summerfield ISD2021Property</v>
          </cell>
          <cell r="B322">
            <v>1</v>
          </cell>
          <cell r="C322">
            <v>3</v>
          </cell>
          <cell r="D322">
            <v>0</v>
          </cell>
          <cell r="E322">
            <v>11698.88</v>
          </cell>
          <cell r="F322">
            <v>3</v>
          </cell>
          <cell r="G322" t="str">
            <v>PEAT</v>
          </cell>
        </row>
        <row r="323">
          <cell r="A323" t="str">
            <v>Newcastle ISD2017AL</v>
          </cell>
          <cell r="B323">
            <v>4</v>
          </cell>
          <cell r="C323">
            <v>16</v>
          </cell>
          <cell r="D323">
            <v>25436</v>
          </cell>
          <cell r="E323">
            <v>25520</v>
          </cell>
          <cell r="F323">
            <v>4</v>
          </cell>
          <cell r="G323" t="str">
            <v>TASB</v>
          </cell>
        </row>
        <row r="324">
          <cell r="A324" t="str">
            <v>Newcastle ISD2021APD</v>
          </cell>
          <cell r="B324">
            <v>1</v>
          </cell>
          <cell r="C324">
            <v>3</v>
          </cell>
          <cell r="D324">
            <v>5724.32</v>
          </cell>
          <cell r="E324">
            <v>6224.32</v>
          </cell>
          <cell r="F324">
            <v>3</v>
          </cell>
          <cell r="G324" t="str">
            <v>PEAT</v>
          </cell>
        </row>
        <row r="325">
          <cell r="A325" t="str">
            <v>Nocona ISD2018Property</v>
          </cell>
          <cell r="B325">
            <v>1</v>
          </cell>
          <cell r="C325">
            <v>3</v>
          </cell>
          <cell r="D325">
            <v>1741.77</v>
          </cell>
          <cell r="E325">
            <v>1741.77</v>
          </cell>
          <cell r="F325">
            <v>3</v>
          </cell>
          <cell r="G325" t="str">
            <v>PEAT</v>
          </cell>
        </row>
        <row r="326">
          <cell r="A326" t="str">
            <v>North Lamar ISD2017AL</v>
          </cell>
          <cell r="B326">
            <v>1</v>
          </cell>
          <cell r="C326">
            <v>6</v>
          </cell>
          <cell r="D326">
            <v>120</v>
          </cell>
          <cell r="E326">
            <v>120</v>
          </cell>
          <cell r="F326">
            <v>6</v>
          </cell>
          <cell r="G326" t="str">
            <v>TREA</v>
          </cell>
        </row>
        <row r="327">
          <cell r="A327" t="str">
            <v>North Lamar ISD2017APD</v>
          </cell>
          <cell r="B327">
            <v>1</v>
          </cell>
          <cell r="C327">
            <v>6</v>
          </cell>
          <cell r="D327">
            <v>2334</v>
          </cell>
          <cell r="E327">
            <v>2334</v>
          </cell>
          <cell r="F327">
            <v>6</v>
          </cell>
          <cell r="G327" t="str">
            <v>TREA</v>
          </cell>
        </row>
        <row r="328">
          <cell r="A328" t="str">
            <v>North Lamar ISD2018AL</v>
          </cell>
          <cell r="B328">
            <v>3</v>
          </cell>
          <cell r="C328">
            <v>18</v>
          </cell>
          <cell r="D328">
            <v>6829</v>
          </cell>
          <cell r="E328">
            <v>6829</v>
          </cell>
          <cell r="F328">
            <v>6</v>
          </cell>
          <cell r="G328" t="str">
            <v>TREA</v>
          </cell>
        </row>
        <row r="329">
          <cell r="A329" t="str">
            <v>North Lamar ISD2018Property</v>
          </cell>
          <cell r="B329">
            <v>1</v>
          </cell>
          <cell r="C329">
            <v>6</v>
          </cell>
          <cell r="D329">
            <v>158263</v>
          </cell>
          <cell r="E329">
            <v>158263</v>
          </cell>
          <cell r="F329">
            <v>6</v>
          </cell>
          <cell r="G329" t="str">
            <v>TREA</v>
          </cell>
        </row>
        <row r="330">
          <cell r="A330" t="str">
            <v>North Lamar ISD2019AL</v>
          </cell>
          <cell r="B330">
            <v>1</v>
          </cell>
          <cell r="C330">
            <v>3</v>
          </cell>
          <cell r="D330">
            <v>4526.54</v>
          </cell>
          <cell r="E330">
            <v>4526.54</v>
          </cell>
          <cell r="F330">
            <v>3</v>
          </cell>
          <cell r="G330" t="str">
            <v>PEAT</v>
          </cell>
        </row>
        <row r="331">
          <cell r="A331" t="str">
            <v>North Lamar ISD2020AL</v>
          </cell>
          <cell r="B331">
            <v>1</v>
          </cell>
          <cell r="C331">
            <v>3</v>
          </cell>
          <cell r="D331">
            <v>5274.12</v>
          </cell>
          <cell r="E331">
            <v>5274.12</v>
          </cell>
          <cell r="F331">
            <v>3</v>
          </cell>
          <cell r="G331" t="str">
            <v>PEAT</v>
          </cell>
        </row>
        <row r="332">
          <cell r="A332" t="str">
            <v>North Lamar ISD2020APD</v>
          </cell>
          <cell r="B332">
            <v>2</v>
          </cell>
          <cell r="C332">
            <v>6</v>
          </cell>
          <cell r="D332">
            <v>5539.92</v>
          </cell>
          <cell r="E332">
            <v>6539.92</v>
          </cell>
          <cell r="F332">
            <v>3</v>
          </cell>
          <cell r="G332" t="str">
            <v>PEAT</v>
          </cell>
        </row>
        <row r="333">
          <cell r="A333" t="str">
            <v>North Lamar ISD2020GL</v>
          </cell>
          <cell r="B333">
            <v>1</v>
          </cell>
          <cell r="C333">
            <v>3</v>
          </cell>
          <cell r="D333">
            <v>1021.22</v>
          </cell>
          <cell r="E333">
            <v>1021.22</v>
          </cell>
          <cell r="F333">
            <v>3</v>
          </cell>
          <cell r="G333" t="str">
            <v>PEAT</v>
          </cell>
        </row>
        <row r="334">
          <cell r="A334" t="str">
            <v>North Lamar ISD2020Property</v>
          </cell>
          <cell r="B334">
            <v>1</v>
          </cell>
          <cell r="C334">
            <v>3</v>
          </cell>
          <cell r="D334">
            <v>206394.06</v>
          </cell>
          <cell r="E334">
            <v>231394.06</v>
          </cell>
          <cell r="F334">
            <v>3</v>
          </cell>
          <cell r="G334" t="str">
            <v>PEAT</v>
          </cell>
        </row>
        <row r="335">
          <cell r="A335" t="str">
            <v>North Lamar ISD2021AL</v>
          </cell>
          <cell r="B335">
            <v>1</v>
          </cell>
          <cell r="C335">
            <v>3</v>
          </cell>
          <cell r="D335">
            <v>1841.65</v>
          </cell>
          <cell r="E335">
            <v>1841.65</v>
          </cell>
          <cell r="F335">
            <v>3</v>
          </cell>
          <cell r="G335" t="str">
            <v>PEAT</v>
          </cell>
        </row>
        <row r="336">
          <cell r="A336" t="str">
            <v>North Lamar ISD2021GL</v>
          </cell>
          <cell r="B336">
            <v>1</v>
          </cell>
          <cell r="C336">
            <v>3</v>
          </cell>
          <cell r="D336">
            <v>0</v>
          </cell>
          <cell r="E336">
            <v>0</v>
          </cell>
          <cell r="F336">
            <v>3</v>
          </cell>
          <cell r="G336" t="str">
            <v>PEAT</v>
          </cell>
        </row>
        <row r="337">
          <cell r="A337" t="str">
            <v>North Lamar ISD2021Property</v>
          </cell>
          <cell r="B337">
            <v>1</v>
          </cell>
          <cell r="C337">
            <v>3</v>
          </cell>
          <cell r="D337">
            <v>0</v>
          </cell>
          <cell r="E337">
            <v>0</v>
          </cell>
          <cell r="F337">
            <v>3</v>
          </cell>
          <cell r="G337" t="str">
            <v>PEAT</v>
          </cell>
        </row>
        <row r="338">
          <cell r="A338" t="str">
            <v>Northside ISD (Vernon)2021APD</v>
          </cell>
          <cell r="B338">
            <v>1</v>
          </cell>
          <cell r="C338">
            <v>3</v>
          </cell>
          <cell r="D338">
            <v>3491.72</v>
          </cell>
          <cell r="E338">
            <v>3991.72</v>
          </cell>
          <cell r="F338">
            <v>3</v>
          </cell>
          <cell r="G338" t="str">
            <v>PEAT</v>
          </cell>
        </row>
        <row r="339">
          <cell r="A339" t="str">
            <v>Northside ISD (Vernon)2021Property</v>
          </cell>
          <cell r="B339">
            <v>1</v>
          </cell>
          <cell r="C339">
            <v>3</v>
          </cell>
          <cell r="D339">
            <v>76022.5</v>
          </cell>
          <cell r="E339">
            <v>81022.5</v>
          </cell>
          <cell r="F339">
            <v>3</v>
          </cell>
          <cell r="G339" t="str">
            <v>PEAT</v>
          </cell>
        </row>
        <row r="340">
          <cell r="A340" t="str">
            <v>Overton ISD2017AL</v>
          </cell>
          <cell r="B340">
            <v>1</v>
          </cell>
          <cell r="C340">
            <v>3</v>
          </cell>
          <cell r="D340">
            <v>3608.14</v>
          </cell>
          <cell r="E340">
            <v>3608.14</v>
          </cell>
          <cell r="F340">
            <v>3</v>
          </cell>
          <cell r="G340" t="str">
            <v>PEAT</v>
          </cell>
        </row>
        <row r="341">
          <cell r="A341" t="str">
            <v>Overton ISD2017Property</v>
          </cell>
          <cell r="B341">
            <v>1</v>
          </cell>
          <cell r="C341">
            <v>3</v>
          </cell>
          <cell r="D341">
            <v>7997</v>
          </cell>
          <cell r="E341">
            <v>8997</v>
          </cell>
          <cell r="F341">
            <v>3</v>
          </cell>
          <cell r="G341" t="str">
            <v>PEAT</v>
          </cell>
        </row>
        <row r="342">
          <cell r="A342" t="str">
            <v>Overton ISD2018Property</v>
          </cell>
          <cell r="B342">
            <v>1</v>
          </cell>
          <cell r="C342">
            <v>3</v>
          </cell>
          <cell r="D342">
            <v>0</v>
          </cell>
          <cell r="E342">
            <v>0</v>
          </cell>
          <cell r="F342">
            <v>3</v>
          </cell>
          <cell r="G342" t="str">
            <v>PEAT</v>
          </cell>
        </row>
        <row r="343">
          <cell r="A343" t="str">
            <v>Overton ISD2019Property</v>
          </cell>
          <cell r="B343">
            <v>1</v>
          </cell>
          <cell r="C343">
            <v>3</v>
          </cell>
          <cell r="D343">
            <v>782.09</v>
          </cell>
          <cell r="E343">
            <v>782.09</v>
          </cell>
          <cell r="F343">
            <v>3</v>
          </cell>
          <cell r="G343" t="str">
            <v>PEAT</v>
          </cell>
        </row>
        <row r="344">
          <cell r="A344" t="str">
            <v>Overton ISD2021AL</v>
          </cell>
          <cell r="B344">
            <v>1</v>
          </cell>
          <cell r="C344">
            <v>3</v>
          </cell>
          <cell r="D344">
            <v>8861.81</v>
          </cell>
          <cell r="E344">
            <v>8861.81</v>
          </cell>
          <cell r="F344">
            <v>3</v>
          </cell>
          <cell r="G344" t="str">
            <v>PEAT</v>
          </cell>
        </row>
        <row r="345">
          <cell r="A345" t="str">
            <v>Overton ISD2021GL</v>
          </cell>
          <cell r="B345">
            <v>1</v>
          </cell>
          <cell r="C345">
            <v>3</v>
          </cell>
          <cell r="D345">
            <v>0</v>
          </cell>
          <cell r="E345">
            <v>0</v>
          </cell>
          <cell r="F345">
            <v>3</v>
          </cell>
          <cell r="G345" t="str">
            <v>PEAT</v>
          </cell>
        </row>
        <row r="346">
          <cell r="A346" t="str">
            <v>Panther Creek CISD2020GL</v>
          </cell>
          <cell r="B346">
            <v>1</v>
          </cell>
          <cell r="C346">
            <v>3</v>
          </cell>
          <cell r="D346">
            <v>2500</v>
          </cell>
          <cell r="E346">
            <v>2500</v>
          </cell>
          <cell r="F346">
            <v>3</v>
          </cell>
          <cell r="G346" t="str">
            <v>PEAT</v>
          </cell>
        </row>
        <row r="347">
          <cell r="A347" t="str">
            <v>Paris ISD2017AL</v>
          </cell>
          <cell r="B347">
            <v>3</v>
          </cell>
          <cell r="C347">
            <v>18</v>
          </cell>
          <cell r="D347">
            <v>16866</v>
          </cell>
          <cell r="E347">
            <v>16866</v>
          </cell>
          <cell r="F347">
            <v>6</v>
          </cell>
          <cell r="G347" t="str">
            <v>TREA</v>
          </cell>
        </row>
        <row r="348">
          <cell r="A348" t="str">
            <v>Paris ISD2017APD</v>
          </cell>
          <cell r="B348">
            <v>1</v>
          </cell>
          <cell r="C348">
            <v>6</v>
          </cell>
          <cell r="D348">
            <v>2004</v>
          </cell>
          <cell r="E348">
            <v>2004</v>
          </cell>
          <cell r="F348">
            <v>6</v>
          </cell>
          <cell r="G348" t="str">
            <v>TREA</v>
          </cell>
        </row>
        <row r="349">
          <cell r="A349" t="str">
            <v>Paris ISD2018AL</v>
          </cell>
          <cell r="B349">
            <v>2</v>
          </cell>
          <cell r="C349">
            <v>12</v>
          </cell>
          <cell r="D349">
            <v>10568</v>
          </cell>
          <cell r="E349">
            <v>10568</v>
          </cell>
          <cell r="F349">
            <v>6</v>
          </cell>
          <cell r="G349" t="str">
            <v>TREA</v>
          </cell>
        </row>
        <row r="350">
          <cell r="A350" t="str">
            <v>Paris ISD2019AL</v>
          </cell>
          <cell r="B350">
            <v>4</v>
          </cell>
          <cell r="C350">
            <v>12</v>
          </cell>
          <cell r="D350">
            <v>19728.71</v>
          </cell>
          <cell r="E350">
            <v>35988.71</v>
          </cell>
          <cell r="F350">
            <v>3</v>
          </cell>
          <cell r="G350" t="str">
            <v>PEAT</v>
          </cell>
        </row>
        <row r="351">
          <cell r="A351" t="str">
            <v>Paris ISD2020ELL</v>
          </cell>
          <cell r="B351">
            <v>1</v>
          </cell>
          <cell r="C351">
            <v>3</v>
          </cell>
          <cell r="D351">
            <v>13750</v>
          </cell>
          <cell r="E351">
            <v>15760.5</v>
          </cell>
          <cell r="F351">
            <v>3</v>
          </cell>
          <cell r="G351" t="str">
            <v>PEAT</v>
          </cell>
        </row>
        <row r="352">
          <cell r="A352" t="str">
            <v>Paris ISD2020Property</v>
          </cell>
          <cell r="B352">
            <v>2</v>
          </cell>
          <cell r="C352">
            <v>6</v>
          </cell>
          <cell r="D352">
            <v>114476.13</v>
          </cell>
          <cell r="E352">
            <v>164476.13</v>
          </cell>
          <cell r="F352">
            <v>3</v>
          </cell>
          <cell r="G352" t="str">
            <v>PEAT</v>
          </cell>
        </row>
        <row r="353">
          <cell r="A353" t="str">
            <v>Paris ISD2021AL</v>
          </cell>
          <cell r="B353">
            <v>2</v>
          </cell>
          <cell r="C353">
            <v>6</v>
          </cell>
          <cell r="D353">
            <v>7268.86</v>
          </cell>
          <cell r="E353">
            <v>8724.74</v>
          </cell>
          <cell r="F353">
            <v>3</v>
          </cell>
          <cell r="G353" t="str">
            <v>PEAT</v>
          </cell>
        </row>
        <row r="354">
          <cell r="A354" t="str">
            <v>Paris ISD2021APD</v>
          </cell>
          <cell r="B354">
            <v>1</v>
          </cell>
          <cell r="C354">
            <v>3</v>
          </cell>
          <cell r="D354">
            <v>0</v>
          </cell>
          <cell r="E354">
            <v>0</v>
          </cell>
          <cell r="F354">
            <v>3</v>
          </cell>
          <cell r="G354" t="str">
            <v>PEAT</v>
          </cell>
        </row>
        <row r="355">
          <cell r="A355" t="str">
            <v>Paris ISD2021ELL</v>
          </cell>
          <cell r="B355">
            <v>1</v>
          </cell>
          <cell r="C355">
            <v>3</v>
          </cell>
          <cell r="D355">
            <v>1250</v>
          </cell>
          <cell r="E355">
            <v>1250</v>
          </cell>
          <cell r="F355">
            <v>3</v>
          </cell>
          <cell r="G355" t="str">
            <v>PEAT</v>
          </cell>
        </row>
        <row r="356">
          <cell r="A356" t="str">
            <v>Petrolia CISD2018AL</v>
          </cell>
          <cell r="B356">
            <v>1</v>
          </cell>
          <cell r="C356">
            <v>3</v>
          </cell>
          <cell r="D356">
            <v>15604.93</v>
          </cell>
          <cell r="E356">
            <v>15604.93</v>
          </cell>
          <cell r="F356">
            <v>3</v>
          </cell>
          <cell r="G356" t="str">
            <v>PEAT</v>
          </cell>
        </row>
        <row r="357">
          <cell r="A357" t="str">
            <v>Petrolia CISD2018APD</v>
          </cell>
          <cell r="B357">
            <v>1</v>
          </cell>
          <cell r="C357">
            <v>3</v>
          </cell>
          <cell r="D357">
            <v>0</v>
          </cell>
          <cell r="E357">
            <v>0</v>
          </cell>
          <cell r="F357">
            <v>3</v>
          </cell>
          <cell r="G357" t="str">
            <v>PEAT</v>
          </cell>
        </row>
        <row r="358">
          <cell r="A358" t="str">
            <v>Petrolia CISD2019Property</v>
          </cell>
          <cell r="B358">
            <v>1</v>
          </cell>
          <cell r="C358">
            <v>3</v>
          </cell>
          <cell r="D358">
            <v>3914263.45</v>
          </cell>
          <cell r="E358">
            <v>4559241.3499999996</v>
          </cell>
          <cell r="F358">
            <v>3</v>
          </cell>
          <cell r="G358" t="str">
            <v>PEAT</v>
          </cell>
        </row>
        <row r="359">
          <cell r="A359" t="str">
            <v>Petrolia CISD2021ELL</v>
          </cell>
          <cell r="B359">
            <v>1</v>
          </cell>
          <cell r="C359">
            <v>3</v>
          </cell>
          <cell r="D359">
            <v>1250</v>
          </cell>
          <cell r="E359">
            <v>1250</v>
          </cell>
          <cell r="F359">
            <v>3</v>
          </cell>
          <cell r="G359" t="str">
            <v>PEAT</v>
          </cell>
        </row>
        <row r="360">
          <cell r="A360" t="str">
            <v>Pottsboro ISD2017AL</v>
          </cell>
          <cell r="B360">
            <v>3</v>
          </cell>
          <cell r="C360">
            <v>9</v>
          </cell>
          <cell r="D360">
            <v>12837.35</v>
          </cell>
          <cell r="E360">
            <v>12837.35</v>
          </cell>
          <cell r="F360">
            <v>3</v>
          </cell>
          <cell r="G360" t="str">
            <v>PEAT</v>
          </cell>
        </row>
        <row r="361">
          <cell r="A361" t="str">
            <v>Pottsboro ISD2017APD</v>
          </cell>
          <cell r="B361">
            <v>1</v>
          </cell>
          <cell r="C361">
            <v>3</v>
          </cell>
          <cell r="D361">
            <v>20032.600000000002</v>
          </cell>
          <cell r="E361">
            <v>21032.6</v>
          </cell>
          <cell r="F361">
            <v>3</v>
          </cell>
          <cell r="G361" t="str">
            <v>PEAT</v>
          </cell>
        </row>
        <row r="362">
          <cell r="A362" t="str">
            <v>Pottsboro ISD2017GL</v>
          </cell>
          <cell r="B362">
            <v>2</v>
          </cell>
          <cell r="C362">
            <v>6</v>
          </cell>
          <cell r="D362">
            <v>9.8000000000000007</v>
          </cell>
          <cell r="E362">
            <v>9.8000000000000007</v>
          </cell>
          <cell r="F362">
            <v>3</v>
          </cell>
          <cell r="G362" t="str">
            <v>PEAT</v>
          </cell>
        </row>
        <row r="363">
          <cell r="A363" t="str">
            <v>Pottsboro ISD2018AL</v>
          </cell>
          <cell r="B363">
            <v>2</v>
          </cell>
          <cell r="C363">
            <v>6</v>
          </cell>
          <cell r="D363">
            <v>4229.12</v>
          </cell>
          <cell r="E363">
            <v>4229.12</v>
          </cell>
          <cell r="F363">
            <v>3</v>
          </cell>
          <cell r="G363" t="str">
            <v>PEAT</v>
          </cell>
        </row>
        <row r="364">
          <cell r="A364" t="str">
            <v>Pottsboro ISD2018GL</v>
          </cell>
          <cell r="B364">
            <v>2</v>
          </cell>
          <cell r="C364">
            <v>6</v>
          </cell>
          <cell r="D364">
            <v>0</v>
          </cell>
          <cell r="E364">
            <v>0</v>
          </cell>
          <cell r="F364">
            <v>3</v>
          </cell>
          <cell r="G364" t="str">
            <v>PEAT</v>
          </cell>
        </row>
        <row r="365">
          <cell r="A365" t="str">
            <v>Pottsboro ISD2019Property</v>
          </cell>
          <cell r="B365">
            <v>1</v>
          </cell>
          <cell r="C365">
            <v>3</v>
          </cell>
          <cell r="D365">
            <v>82721.939999999988</v>
          </cell>
          <cell r="E365">
            <v>97721.94</v>
          </cell>
          <cell r="F365">
            <v>3</v>
          </cell>
          <cell r="G365" t="str">
            <v>PEAT</v>
          </cell>
        </row>
        <row r="366">
          <cell r="A366" t="str">
            <v>Pottsboro ISD2020APD</v>
          </cell>
          <cell r="B366">
            <v>1</v>
          </cell>
          <cell r="C366">
            <v>3</v>
          </cell>
          <cell r="D366">
            <v>7770.5</v>
          </cell>
          <cell r="E366">
            <v>8770.5</v>
          </cell>
          <cell r="F366">
            <v>3</v>
          </cell>
          <cell r="G366" t="str">
            <v>PEAT</v>
          </cell>
        </row>
        <row r="367">
          <cell r="A367" t="str">
            <v>Pottsboro ISD2020Property</v>
          </cell>
          <cell r="B367">
            <v>1</v>
          </cell>
          <cell r="C367">
            <v>3</v>
          </cell>
          <cell r="D367">
            <v>86245.61</v>
          </cell>
          <cell r="E367">
            <v>101245.61</v>
          </cell>
          <cell r="F367">
            <v>3</v>
          </cell>
          <cell r="G367" t="str">
            <v>PEAT</v>
          </cell>
        </row>
        <row r="368">
          <cell r="A368" t="str">
            <v>Pottsboro ISD2021AL</v>
          </cell>
          <cell r="B368">
            <v>1</v>
          </cell>
          <cell r="C368">
            <v>3</v>
          </cell>
          <cell r="D368">
            <v>5991.82</v>
          </cell>
          <cell r="E368">
            <v>5991.82</v>
          </cell>
          <cell r="F368">
            <v>3</v>
          </cell>
          <cell r="G368" t="str">
            <v>PEAT</v>
          </cell>
        </row>
        <row r="369">
          <cell r="A369" t="str">
            <v>Quanah ISD2017APD</v>
          </cell>
          <cell r="B369">
            <v>1</v>
          </cell>
          <cell r="C369">
            <v>7</v>
          </cell>
          <cell r="D369">
            <v>27585.26</v>
          </cell>
          <cell r="E369">
            <v>27585.26</v>
          </cell>
          <cell r="F369">
            <v>7</v>
          </cell>
          <cell r="G369" t="str">
            <v>WTRCA</v>
          </cell>
        </row>
        <row r="370">
          <cell r="A370" t="str">
            <v>Quanah ISD2017Property</v>
          </cell>
          <cell r="B370">
            <v>1</v>
          </cell>
          <cell r="C370">
            <v>7</v>
          </cell>
          <cell r="D370">
            <v>8674.58</v>
          </cell>
          <cell r="E370">
            <v>8674.58</v>
          </cell>
          <cell r="F370">
            <v>7</v>
          </cell>
          <cell r="G370" t="str">
            <v>WTRCA</v>
          </cell>
        </row>
        <row r="371">
          <cell r="A371" t="str">
            <v>Quanah ISD2018APD</v>
          </cell>
          <cell r="B371">
            <v>2</v>
          </cell>
          <cell r="C371">
            <v>6</v>
          </cell>
          <cell r="D371">
            <v>15427.009999999998</v>
          </cell>
          <cell r="E371">
            <v>17427.010000000002</v>
          </cell>
          <cell r="F371">
            <v>3</v>
          </cell>
          <cell r="G371" t="str">
            <v>PEAT</v>
          </cell>
        </row>
        <row r="372">
          <cell r="A372" t="str">
            <v>Quanah ISD2018Property</v>
          </cell>
          <cell r="B372">
            <v>1</v>
          </cell>
          <cell r="C372">
            <v>3</v>
          </cell>
          <cell r="D372">
            <v>59502.02</v>
          </cell>
          <cell r="E372">
            <v>59752.02</v>
          </cell>
          <cell r="F372">
            <v>3</v>
          </cell>
          <cell r="G372" t="str">
            <v>PEAT</v>
          </cell>
        </row>
        <row r="373">
          <cell r="A373" t="str">
            <v>Quanah ISD2019AL</v>
          </cell>
          <cell r="B373">
            <v>2</v>
          </cell>
          <cell r="C373">
            <v>6</v>
          </cell>
          <cell r="D373">
            <v>9387.1299999999992</v>
          </cell>
          <cell r="E373">
            <v>44387.130000000005</v>
          </cell>
          <cell r="F373">
            <v>3</v>
          </cell>
          <cell r="G373" t="str">
            <v>PEAT</v>
          </cell>
        </row>
        <row r="374">
          <cell r="A374" t="str">
            <v>Quanah ISD2019APD</v>
          </cell>
          <cell r="B374">
            <v>1</v>
          </cell>
          <cell r="C374">
            <v>3</v>
          </cell>
          <cell r="D374">
            <v>4361.63</v>
          </cell>
          <cell r="E374">
            <v>5161.63</v>
          </cell>
          <cell r="F374">
            <v>3</v>
          </cell>
          <cell r="G374" t="str">
            <v>PEAT</v>
          </cell>
        </row>
        <row r="375">
          <cell r="A375" t="str">
            <v>Quanah ISD2019Property</v>
          </cell>
          <cell r="B375">
            <v>1</v>
          </cell>
          <cell r="C375">
            <v>3</v>
          </cell>
          <cell r="D375">
            <v>1465.8</v>
          </cell>
          <cell r="E375">
            <v>1465.8</v>
          </cell>
          <cell r="F375">
            <v>3</v>
          </cell>
          <cell r="G375" t="str">
            <v>PEAT</v>
          </cell>
        </row>
        <row r="376">
          <cell r="A376" t="str">
            <v>Robert Lee ISD2017APD</v>
          </cell>
          <cell r="B376">
            <v>1</v>
          </cell>
          <cell r="C376">
            <v>6</v>
          </cell>
          <cell r="D376">
            <v>2453</v>
          </cell>
          <cell r="E376">
            <v>2453</v>
          </cell>
          <cell r="F376">
            <v>6</v>
          </cell>
          <cell r="G376" t="str">
            <v>TREA</v>
          </cell>
        </row>
        <row r="377">
          <cell r="A377" t="str">
            <v>Robert Lee ISD2017Property</v>
          </cell>
          <cell r="B377">
            <v>1</v>
          </cell>
          <cell r="C377">
            <v>6</v>
          </cell>
          <cell r="D377">
            <v>1092</v>
          </cell>
          <cell r="E377">
            <v>1092</v>
          </cell>
          <cell r="F377">
            <v>6</v>
          </cell>
          <cell r="G377" t="str">
            <v>TREA</v>
          </cell>
        </row>
        <row r="378">
          <cell r="A378" t="str">
            <v>Robert Lee ISD2019AL</v>
          </cell>
          <cell r="B378">
            <v>1</v>
          </cell>
          <cell r="C378">
            <v>6</v>
          </cell>
          <cell r="D378">
            <v>6830</v>
          </cell>
          <cell r="E378">
            <v>6830</v>
          </cell>
          <cell r="F378">
            <v>6</v>
          </cell>
          <cell r="G378" t="str">
            <v>TREA</v>
          </cell>
        </row>
        <row r="379">
          <cell r="A379" t="str">
            <v>Robert Lee ISD2021APD</v>
          </cell>
          <cell r="B379">
            <v>2</v>
          </cell>
          <cell r="C379">
            <v>6</v>
          </cell>
          <cell r="D379">
            <v>5239.2299999999996</v>
          </cell>
          <cell r="E379">
            <v>7239.23</v>
          </cell>
          <cell r="F379">
            <v>3</v>
          </cell>
          <cell r="G379" t="str">
            <v>PEAT</v>
          </cell>
        </row>
        <row r="380">
          <cell r="A380" t="str">
            <v>S&amp;S Consolidated ISD2017AL</v>
          </cell>
          <cell r="B380">
            <v>4</v>
          </cell>
          <cell r="C380">
            <v>12</v>
          </cell>
          <cell r="D380">
            <v>25557.09</v>
          </cell>
          <cell r="E380">
            <v>25557.09</v>
          </cell>
          <cell r="F380">
            <v>3</v>
          </cell>
          <cell r="G380" t="str">
            <v>PEAT</v>
          </cell>
        </row>
        <row r="381">
          <cell r="A381" t="str">
            <v>Santa Anna ISD2019Property</v>
          </cell>
          <cell r="B381">
            <v>1</v>
          </cell>
          <cell r="C381">
            <v>3</v>
          </cell>
          <cell r="D381">
            <v>15761.95</v>
          </cell>
          <cell r="E381">
            <v>25761.95</v>
          </cell>
          <cell r="F381">
            <v>3</v>
          </cell>
          <cell r="G381" t="str">
            <v>PEAT</v>
          </cell>
        </row>
        <row r="382">
          <cell r="A382" t="str">
            <v>Santa Anna ISD2021APD</v>
          </cell>
          <cell r="B382">
            <v>1</v>
          </cell>
          <cell r="C382">
            <v>3</v>
          </cell>
          <cell r="D382">
            <v>0</v>
          </cell>
          <cell r="E382">
            <v>5050</v>
          </cell>
          <cell r="F382">
            <v>3</v>
          </cell>
          <cell r="G382" t="str">
            <v>PEAT</v>
          </cell>
        </row>
        <row r="383">
          <cell r="A383" t="str">
            <v>Santo ISD2019AL</v>
          </cell>
          <cell r="B383">
            <v>2</v>
          </cell>
          <cell r="C383">
            <v>4</v>
          </cell>
          <cell r="D383">
            <v>2289.5700000000002</v>
          </cell>
          <cell r="E383">
            <v>2289.5700000000002</v>
          </cell>
          <cell r="F383">
            <v>2</v>
          </cell>
          <cell r="G383" t="str">
            <v>Markel</v>
          </cell>
        </row>
        <row r="384">
          <cell r="A384" t="str">
            <v>Sonora ISD2017Property</v>
          </cell>
          <cell r="B384">
            <v>1</v>
          </cell>
          <cell r="C384">
            <v>5</v>
          </cell>
          <cell r="D384">
            <v>2736</v>
          </cell>
          <cell r="E384">
            <v>2736</v>
          </cell>
          <cell r="F384">
            <v>5</v>
          </cell>
          <cell r="G384" t="str">
            <v>TPS</v>
          </cell>
        </row>
        <row r="385">
          <cell r="A385" t="str">
            <v>Sonora ISD2018AL</v>
          </cell>
          <cell r="B385">
            <v>1</v>
          </cell>
          <cell r="C385">
            <v>6</v>
          </cell>
          <cell r="D385">
            <v>0</v>
          </cell>
          <cell r="E385">
            <v>0</v>
          </cell>
          <cell r="F385">
            <v>6</v>
          </cell>
          <cell r="G385" t="str">
            <v>TREA</v>
          </cell>
        </row>
        <row r="386">
          <cell r="A386" t="str">
            <v>Sonora ISD2021AL</v>
          </cell>
          <cell r="B386">
            <v>1</v>
          </cell>
          <cell r="C386">
            <v>3</v>
          </cell>
          <cell r="D386">
            <v>2943.55</v>
          </cell>
          <cell r="E386">
            <v>2943.55</v>
          </cell>
          <cell r="F386">
            <v>3</v>
          </cell>
          <cell r="G386" t="str">
            <v>PEAT</v>
          </cell>
        </row>
        <row r="387">
          <cell r="A387" t="str">
            <v>Sonora ISD2021APD</v>
          </cell>
          <cell r="B387">
            <v>1</v>
          </cell>
          <cell r="C387">
            <v>3</v>
          </cell>
          <cell r="D387">
            <v>2036.41</v>
          </cell>
          <cell r="E387">
            <v>3036.41</v>
          </cell>
          <cell r="F387">
            <v>3</v>
          </cell>
          <cell r="G387" t="str">
            <v>PEAT</v>
          </cell>
        </row>
        <row r="388">
          <cell r="A388" t="str">
            <v>Sonora ISD2021Property</v>
          </cell>
          <cell r="B388">
            <v>2</v>
          </cell>
          <cell r="C388">
            <v>6</v>
          </cell>
          <cell r="D388">
            <v>0</v>
          </cell>
          <cell r="E388">
            <v>20107.25</v>
          </cell>
          <cell r="F388">
            <v>3</v>
          </cell>
          <cell r="G388" t="str">
            <v>PEAT</v>
          </cell>
        </row>
        <row r="389">
          <cell r="A389" t="str">
            <v>Southland ISD2017Property</v>
          </cell>
          <cell r="B389">
            <v>1</v>
          </cell>
          <cell r="C389">
            <v>3</v>
          </cell>
          <cell r="D389">
            <v>5409.76</v>
          </cell>
          <cell r="E389">
            <v>10409.76</v>
          </cell>
          <cell r="F389">
            <v>3</v>
          </cell>
          <cell r="G389" t="str">
            <v>PEAT</v>
          </cell>
        </row>
        <row r="390">
          <cell r="A390" t="str">
            <v>Southland ISD2020Property</v>
          </cell>
          <cell r="B390">
            <v>1</v>
          </cell>
          <cell r="C390">
            <v>3</v>
          </cell>
          <cell r="D390">
            <v>60582.39</v>
          </cell>
          <cell r="E390">
            <v>65582.39</v>
          </cell>
          <cell r="F390">
            <v>3</v>
          </cell>
          <cell r="G390" t="str">
            <v>PEAT</v>
          </cell>
        </row>
        <row r="391">
          <cell r="A391" t="str">
            <v>Spearman ISD2020Property</v>
          </cell>
          <cell r="B391">
            <v>1</v>
          </cell>
          <cell r="C391">
            <v>3</v>
          </cell>
          <cell r="D391">
            <v>0</v>
          </cell>
          <cell r="E391">
            <v>0</v>
          </cell>
          <cell r="F391">
            <v>3</v>
          </cell>
          <cell r="G391" t="str">
            <v>PEAT</v>
          </cell>
        </row>
        <row r="392">
          <cell r="A392" t="str">
            <v>Stanton ISD2017AL</v>
          </cell>
          <cell r="B392">
            <v>1</v>
          </cell>
          <cell r="C392">
            <v>3</v>
          </cell>
          <cell r="D392">
            <v>2305.4900000000002</v>
          </cell>
          <cell r="E392">
            <v>2305.4899999999998</v>
          </cell>
          <cell r="F392">
            <v>3</v>
          </cell>
          <cell r="G392" t="str">
            <v>PEAT</v>
          </cell>
        </row>
        <row r="393">
          <cell r="A393" t="str">
            <v>Stanton ISD2017APD</v>
          </cell>
          <cell r="B393">
            <v>1</v>
          </cell>
          <cell r="C393">
            <v>3</v>
          </cell>
          <cell r="D393">
            <v>0</v>
          </cell>
          <cell r="E393">
            <v>0</v>
          </cell>
          <cell r="F393">
            <v>3</v>
          </cell>
          <cell r="G393" t="str">
            <v>PEAT</v>
          </cell>
        </row>
        <row r="394">
          <cell r="A394" t="str">
            <v>Stanton ISD2018AL</v>
          </cell>
          <cell r="B394">
            <v>1</v>
          </cell>
          <cell r="C394">
            <v>3</v>
          </cell>
          <cell r="D394">
            <v>0</v>
          </cell>
          <cell r="E394">
            <v>0</v>
          </cell>
          <cell r="F394">
            <v>3</v>
          </cell>
          <cell r="G394" t="str">
            <v>PEAT</v>
          </cell>
        </row>
        <row r="395">
          <cell r="A395" t="str">
            <v>Stanton ISD2018ELL</v>
          </cell>
          <cell r="B395">
            <v>2</v>
          </cell>
          <cell r="C395">
            <v>6</v>
          </cell>
          <cell r="D395">
            <v>2500</v>
          </cell>
          <cell r="E395">
            <v>2500</v>
          </cell>
          <cell r="F395">
            <v>3</v>
          </cell>
          <cell r="G395" t="str">
            <v>PEAT</v>
          </cell>
        </row>
        <row r="396">
          <cell r="A396" t="str">
            <v>Stanton ISD2020APD</v>
          </cell>
          <cell r="B396">
            <v>1</v>
          </cell>
          <cell r="C396">
            <v>3</v>
          </cell>
          <cell r="D396">
            <v>11675.18</v>
          </cell>
          <cell r="E396">
            <v>1304.1800000000003</v>
          </cell>
          <cell r="F396">
            <v>3</v>
          </cell>
          <cell r="G396" t="str">
            <v>PEAT</v>
          </cell>
        </row>
        <row r="397">
          <cell r="A397" t="str">
            <v>Stanton ISD2020ELL</v>
          </cell>
          <cell r="B397">
            <v>1</v>
          </cell>
          <cell r="C397">
            <v>3</v>
          </cell>
          <cell r="D397">
            <v>1250</v>
          </cell>
          <cell r="E397">
            <v>1250</v>
          </cell>
          <cell r="F397">
            <v>3</v>
          </cell>
          <cell r="G397" t="str">
            <v>PEAT</v>
          </cell>
        </row>
        <row r="398">
          <cell r="A398" t="str">
            <v>Stanton ISD2020Property</v>
          </cell>
          <cell r="B398">
            <v>1</v>
          </cell>
          <cell r="C398">
            <v>3</v>
          </cell>
          <cell r="D398">
            <v>4654.13</v>
          </cell>
          <cell r="E398">
            <v>9654.130000000001</v>
          </cell>
          <cell r="F398">
            <v>3</v>
          </cell>
          <cell r="G398" t="str">
            <v>PEAT</v>
          </cell>
        </row>
        <row r="399">
          <cell r="A399" t="str">
            <v>Stanton ISD2021AL</v>
          </cell>
          <cell r="B399">
            <v>1</v>
          </cell>
          <cell r="C399">
            <v>3</v>
          </cell>
          <cell r="D399">
            <v>4784.51</v>
          </cell>
          <cell r="E399">
            <v>4784.51</v>
          </cell>
          <cell r="F399">
            <v>3</v>
          </cell>
          <cell r="G399" t="str">
            <v>PEAT</v>
          </cell>
        </row>
        <row r="400">
          <cell r="A400" t="str">
            <v>Stanton ISD2021APD</v>
          </cell>
          <cell r="B400">
            <v>4</v>
          </cell>
          <cell r="C400">
            <v>12</v>
          </cell>
          <cell r="D400">
            <v>38446.5</v>
          </cell>
          <cell r="E400">
            <v>45634.18</v>
          </cell>
          <cell r="F400">
            <v>3</v>
          </cell>
          <cell r="G400" t="str">
            <v>PEAT</v>
          </cell>
        </row>
        <row r="401">
          <cell r="A401" t="str">
            <v>Stanton ISD2021Property</v>
          </cell>
          <cell r="B401">
            <v>1</v>
          </cell>
          <cell r="C401">
            <v>3</v>
          </cell>
          <cell r="D401">
            <v>326.10000000000002</v>
          </cell>
          <cell r="E401">
            <v>326.10000000000002</v>
          </cell>
          <cell r="F401">
            <v>3</v>
          </cell>
          <cell r="G401" t="str">
            <v>PEAT</v>
          </cell>
        </row>
        <row r="402">
          <cell r="A402" t="str">
            <v>Trinidad ISD2018Property</v>
          </cell>
          <cell r="B402">
            <v>2</v>
          </cell>
          <cell r="C402">
            <v>6</v>
          </cell>
          <cell r="D402">
            <v>13938.05</v>
          </cell>
          <cell r="E402">
            <v>19188.05</v>
          </cell>
          <cell r="F402">
            <v>3</v>
          </cell>
          <cell r="G402" t="str">
            <v>PEAT</v>
          </cell>
        </row>
        <row r="403">
          <cell r="A403" t="str">
            <v>Trinidad ISD2019Property</v>
          </cell>
          <cell r="B403">
            <v>1</v>
          </cell>
          <cell r="C403">
            <v>3</v>
          </cell>
          <cell r="D403">
            <v>569.5</v>
          </cell>
          <cell r="E403">
            <v>569.5</v>
          </cell>
          <cell r="F403">
            <v>3</v>
          </cell>
          <cell r="G403" t="str">
            <v>PEAT</v>
          </cell>
        </row>
        <row r="404">
          <cell r="A404" t="str">
            <v>Trinidad ISD2020Property</v>
          </cell>
          <cell r="B404">
            <v>2</v>
          </cell>
          <cell r="C404">
            <v>6</v>
          </cell>
          <cell r="D404">
            <v>416.5</v>
          </cell>
          <cell r="E404">
            <v>416.5</v>
          </cell>
          <cell r="F404">
            <v>3</v>
          </cell>
          <cell r="G404" t="str">
            <v>PEAT</v>
          </cell>
        </row>
        <row r="405">
          <cell r="A405" t="str">
            <v>Trinidad ISD2021Property</v>
          </cell>
          <cell r="B405">
            <v>1</v>
          </cell>
          <cell r="C405">
            <v>3</v>
          </cell>
          <cell r="D405">
            <v>719.11</v>
          </cell>
          <cell r="E405">
            <v>719.11</v>
          </cell>
          <cell r="F405">
            <v>3</v>
          </cell>
          <cell r="G405" t="str">
            <v>PEAT</v>
          </cell>
        </row>
        <row r="406">
          <cell r="A406" t="str">
            <v>Trinity ISD2017AL</v>
          </cell>
          <cell r="B406">
            <v>3</v>
          </cell>
          <cell r="C406">
            <v>9</v>
          </cell>
          <cell r="D406">
            <v>21190.78</v>
          </cell>
          <cell r="E406">
            <v>20653.78</v>
          </cell>
          <cell r="F406">
            <v>3</v>
          </cell>
          <cell r="G406" t="str">
            <v>PEAT</v>
          </cell>
        </row>
        <row r="407">
          <cell r="A407" t="str">
            <v>Trinity ISD2017APD</v>
          </cell>
          <cell r="B407">
            <v>3</v>
          </cell>
          <cell r="C407">
            <v>9</v>
          </cell>
          <cell r="D407">
            <v>2736.6400000000003</v>
          </cell>
          <cell r="E407">
            <v>3736.64</v>
          </cell>
          <cell r="F407">
            <v>3</v>
          </cell>
          <cell r="G407" t="str">
            <v>PEAT</v>
          </cell>
        </row>
        <row r="408">
          <cell r="A408" t="str">
            <v>Trinity ISD2018AL</v>
          </cell>
          <cell r="B408">
            <v>3</v>
          </cell>
          <cell r="C408">
            <v>9</v>
          </cell>
          <cell r="D408">
            <v>7361.36</v>
          </cell>
          <cell r="E408">
            <v>7361.36</v>
          </cell>
          <cell r="F408">
            <v>3</v>
          </cell>
          <cell r="G408" t="str">
            <v>PEAT</v>
          </cell>
        </row>
        <row r="409">
          <cell r="A409" t="str">
            <v>Trinity ISD2018APD</v>
          </cell>
          <cell r="B409">
            <v>1</v>
          </cell>
          <cell r="C409">
            <v>3</v>
          </cell>
          <cell r="D409">
            <v>0</v>
          </cell>
          <cell r="E409">
            <v>0</v>
          </cell>
          <cell r="F409">
            <v>3</v>
          </cell>
          <cell r="G409" t="str">
            <v>PEAT</v>
          </cell>
        </row>
        <row r="410">
          <cell r="A410" t="str">
            <v>Trinity ISD2018ELL</v>
          </cell>
          <cell r="B410">
            <v>1</v>
          </cell>
          <cell r="C410">
            <v>3</v>
          </cell>
          <cell r="D410">
            <v>1250</v>
          </cell>
          <cell r="E410">
            <v>1250</v>
          </cell>
          <cell r="F410">
            <v>3</v>
          </cell>
          <cell r="G410" t="str">
            <v>PEAT</v>
          </cell>
        </row>
        <row r="411">
          <cell r="A411" t="str">
            <v>Trinity ISD2018Property</v>
          </cell>
          <cell r="B411">
            <v>1</v>
          </cell>
          <cell r="C411">
            <v>3</v>
          </cell>
          <cell r="D411">
            <v>1439.29</v>
          </cell>
          <cell r="E411">
            <v>1439.29</v>
          </cell>
          <cell r="F411">
            <v>3</v>
          </cell>
          <cell r="G411" t="str">
            <v>PEAT</v>
          </cell>
        </row>
        <row r="412">
          <cell r="A412" t="str">
            <v>Trinity ISD2019APD</v>
          </cell>
          <cell r="B412">
            <v>32</v>
          </cell>
          <cell r="C412">
            <v>96</v>
          </cell>
          <cell r="D412">
            <v>157891.70000000001</v>
          </cell>
          <cell r="E412">
            <v>158891.70000000001</v>
          </cell>
          <cell r="F412">
            <v>3</v>
          </cell>
          <cell r="G412" t="str">
            <v>PEAT</v>
          </cell>
        </row>
        <row r="413">
          <cell r="A413" t="str">
            <v>Trinity ISD2019GL</v>
          </cell>
          <cell r="B413">
            <v>1</v>
          </cell>
          <cell r="C413">
            <v>3</v>
          </cell>
          <cell r="D413">
            <v>954.75</v>
          </cell>
          <cell r="E413">
            <v>954.75</v>
          </cell>
          <cell r="F413">
            <v>3</v>
          </cell>
          <cell r="G413" t="str">
            <v>PEAT</v>
          </cell>
        </row>
        <row r="414">
          <cell r="A414" t="str">
            <v>Trinity ISD2019Property</v>
          </cell>
          <cell r="B414">
            <v>1</v>
          </cell>
          <cell r="C414">
            <v>3</v>
          </cell>
          <cell r="D414">
            <v>1481065.8900000001</v>
          </cell>
          <cell r="E414">
            <v>1827825.89</v>
          </cell>
          <cell r="F414">
            <v>3</v>
          </cell>
          <cell r="G414" t="str">
            <v>PEAT</v>
          </cell>
        </row>
        <row r="415">
          <cell r="A415" t="str">
            <v>Trinity ISD2020APD</v>
          </cell>
          <cell r="B415">
            <v>1</v>
          </cell>
          <cell r="C415">
            <v>3</v>
          </cell>
          <cell r="D415">
            <v>0</v>
          </cell>
          <cell r="E415">
            <v>0</v>
          </cell>
          <cell r="F415">
            <v>3</v>
          </cell>
          <cell r="G415" t="str">
            <v>PEAT</v>
          </cell>
        </row>
        <row r="416">
          <cell r="A416" t="str">
            <v>Trinity ISD2020Property</v>
          </cell>
          <cell r="B416">
            <v>1</v>
          </cell>
          <cell r="C416">
            <v>3</v>
          </cell>
          <cell r="D416">
            <v>20001.96</v>
          </cell>
          <cell r="E416">
            <v>30001.96</v>
          </cell>
          <cell r="F416">
            <v>3</v>
          </cell>
          <cell r="G416" t="str">
            <v>PEAT</v>
          </cell>
        </row>
        <row r="417">
          <cell r="A417" t="str">
            <v>Trinity ISD2021AL</v>
          </cell>
          <cell r="B417">
            <v>1</v>
          </cell>
          <cell r="C417">
            <v>3</v>
          </cell>
          <cell r="D417">
            <v>6856.5300000000007</v>
          </cell>
          <cell r="E417">
            <v>6856.53</v>
          </cell>
          <cell r="F417">
            <v>3</v>
          </cell>
          <cell r="G417" t="str">
            <v>PEAT</v>
          </cell>
        </row>
        <row r="418">
          <cell r="A418" t="str">
            <v>Trinity ISD2021APD</v>
          </cell>
          <cell r="B418">
            <v>1</v>
          </cell>
          <cell r="C418">
            <v>3</v>
          </cell>
          <cell r="D418">
            <v>0</v>
          </cell>
          <cell r="E418">
            <v>0</v>
          </cell>
          <cell r="F418">
            <v>3</v>
          </cell>
          <cell r="G418" t="str">
            <v>PEAT</v>
          </cell>
        </row>
        <row r="419">
          <cell r="A419" t="str">
            <v>Trinity Valley Community College2017AL</v>
          </cell>
          <cell r="B419">
            <v>2</v>
          </cell>
          <cell r="C419">
            <v>6</v>
          </cell>
          <cell r="D419">
            <v>8830.5300000000007</v>
          </cell>
          <cell r="E419">
            <v>8830.5300000000007</v>
          </cell>
          <cell r="F419">
            <v>3</v>
          </cell>
          <cell r="G419" t="str">
            <v>PEAT</v>
          </cell>
        </row>
        <row r="420">
          <cell r="A420" t="str">
            <v>Trinity Valley Community College2017APD</v>
          </cell>
          <cell r="B420">
            <v>4</v>
          </cell>
          <cell r="C420">
            <v>12</v>
          </cell>
          <cell r="D420">
            <v>14369.32</v>
          </cell>
          <cell r="E420">
            <v>14895.82</v>
          </cell>
          <cell r="F420">
            <v>3</v>
          </cell>
          <cell r="G420" t="str">
            <v>PEAT</v>
          </cell>
        </row>
        <row r="421">
          <cell r="A421" t="str">
            <v>Trinity Valley Community College2017Crime</v>
          </cell>
          <cell r="B421">
            <v>2</v>
          </cell>
          <cell r="C421">
            <v>6</v>
          </cell>
          <cell r="D421">
            <v>25633.4</v>
          </cell>
          <cell r="E421">
            <v>22888.300000000003</v>
          </cell>
          <cell r="F421">
            <v>3</v>
          </cell>
          <cell r="G421" t="str">
            <v>PEAT</v>
          </cell>
        </row>
        <row r="422">
          <cell r="A422" t="str">
            <v>Trinity Valley Community College2017ELL</v>
          </cell>
          <cell r="B422">
            <v>4</v>
          </cell>
          <cell r="C422">
            <v>12</v>
          </cell>
          <cell r="D422">
            <v>3789.1</v>
          </cell>
          <cell r="E422">
            <v>6289.1</v>
          </cell>
          <cell r="F422">
            <v>3</v>
          </cell>
          <cell r="G422" t="str">
            <v>PEAT</v>
          </cell>
        </row>
        <row r="423">
          <cell r="A423" t="str">
            <v>Trinity Valley Community College2017Property</v>
          </cell>
          <cell r="B423">
            <v>1</v>
          </cell>
          <cell r="C423">
            <v>3</v>
          </cell>
          <cell r="D423">
            <v>0</v>
          </cell>
          <cell r="E423">
            <v>0</v>
          </cell>
          <cell r="F423">
            <v>3</v>
          </cell>
          <cell r="G423" t="str">
            <v>PEAT</v>
          </cell>
        </row>
        <row r="424">
          <cell r="A424" t="str">
            <v>Trinity Valley Community College2018APD</v>
          </cell>
          <cell r="B424">
            <v>1</v>
          </cell>
          <cell r="C424">
            <v>3</v>
          </cell>
          <cell r="D424">
            <v>2926.89</v>
          </cell>
          <cell r="E424">
            <v>3426.89</v>
          </cell>
          <cell r="F424">
            <v>3</v>
          </cell>
          <cell r="G424" t="str">
            <v>PEAT</v>
          </cell>
        </row>
        <row r="425">
          <cell r="A425" t="str">
            <v>Trinity Valley Community College2018ELL</v>
          </cell>
          <cell r="B425">
            <v>1</v>
          </cell>
          <cell r="C425">
            <v>3</v>
          </cell>
          <cell r="D425">
            <v>0</v>
          </cell>
          <cell r="E425">
            <v>0</v>
          </cell>
          <cell r="F425">
            <v>3</v>
          </cell>
          <cell r="G425" t="str">
            <v>PEAT</v>
          </cell>
        </row>
        <row r="426">
          <cell r="A426" t="str">
            <v>Trinity Valley Community College2019AL</v>
          </cell>
          <cell r="B426">
            <v>1</v>
          </cell>
          <cell r="C426">
            <v>3</v>
          </cell>
          <cell r="D426">
            <v>2231.2199999999998</v>
          </cell>
          <cell r="E426">
            <v>2231.2199999999998</v>
          </cell>
          <cell r="F426">
            <v>3</v>
          </cell>
          <cell r="G426" t="str">
            <v>PEAT</v>
          </cell>
        </row>
        <row r="427">
          <cell r="A427" t="str">
            <v>Trinity Valley Community College2019APD</v>
          </cell>
          <cell r="B427">
            <v>3</v>
          </cell>
          <cell r="C427">
            <v>9</v>
          </cell>
          <cell r="D427">
            <v>7875.3200000000006</v>
          </cell>
          <cell r="E427">
            <v>9375.32</v>
          </cell>
          <cell r="F427">
            <v>3</v>
          </cell>
          <cell r="G427" t="str">
            <v>PEAT</v>
          </cell>
        </row>
        <row r="428">
          <cell r="A428" t="str">
            <v>Trinity Valley Community College2020APD</v>
          </cell>
          <cell r="B428">
            <v>1</v>
          </cell>
          <cell r="C428">
            <v>3</v>
          </cell>
          <cell r="D428">
            <v>5047.41</v>
          </cell>
          <cell r="E428">
            <v>5547.41</v>
          </cell>
          <cell r="F428">
            <v>3</v>
          </cell>
          <cell r="G428" t="str">
            <v>PEAT</v>
          </cell>
        </row>
        <row r="429">
          <cell r="A429" t="str">
            <v>Trinity Valley Community College2020ELL</v>
          </cell>
          <cell r="B429">
            <v>1</v>
          </cell>
          <cell r="C429">
            <v>3</v>
          </cell>
          <cell r="D429">
            <v>5680</v>
          </cell>
          <cell r="E429">
            <v>46250</v>
          </cell>
          <cell r="F429">
            <v>3</v>
          </cell>
          <cell r="G429" t="str">
            <v>PEAT</v>
          </cell>
        </row>
        <row r="430">
          <cell r="A430" t="str">
            <v>Trinity Valley Community College2020Property</v>
          </cell>
          <cell r="B430">
            <v>1</v>
          </cell>
          <cell r="C430">
            <v>3</v>
          </cell>
          <cell r="D430">
            <v>0</v>
          </cell>
          <cell r="E430">
            <v>0</v>
          </cell>
          <cell r="F430">
            <v>3</v>
          </cell>
          <cell r="G430" t="str">
            <v>PEAT</v>
          </cell>
        </row>
        <row r="431">
          <cell r="A431" t="str">
            <v>Trinity Valley Community College2021APD</v>
          </cell>
          <cell r="B431">
            <v>1</v>
          </cell>
          <cell r="C431">
            <v>3</v>
          </cell>
          <cell r="D431">
            <v>3884.07</v>
          </cell>
          <cell r="E431">
            <v>4384.07</v>
          </cell>
          <cell r="F431">
            <v>3</v>
          </cell>
          <cell r="G431" t="str">
            <v>PEAT</v>
          </cell>
        </row>
        <row r="432">
          <cell r="A432" t="str">
            <v>Trinity Valley Community College2021GL</v>
          </cell>
          <cell r="B432">
            <v>1</v>
          </cell>
          <cell r="C432">
            <v>3</v>
          </cell>
          <cell r="D432">
            <v>0</v>
          </cell>
          <cell r="E432">
            <v>0</v>
          </cell>
          <cell r="F432">
            <v>3</v>
          </cell>
          <cell r="G432" t="str">
            <v>PEAT</v>
          </cell>
        </row>
        <row r="433">
          <cell r="A433" t="str">
            <v>Troup ISD2017Property</v>
          </cell>
          <cell r="B433">
            <v>1</v>
          </cell>
          <cell r="C433">
            <v>3</v>
          </cell>
          <cell r="D433">
            <v>18643.23</v>
          </cell>
          <cell r="E433">
            <v>21143.23</v>
          </cell>
          <cell r="F433">
            <v>3</v>
          </cell>
          <cell r="G433" t="str">
            <v>PEAT</v>
          </cell>
        </row>
        <row r="434">
          <cell r="A434" t="str">
            <v>Troup ISD2018AL</v>
          </cell>
          <cell r="B434">
            <v>3</v>
          </cell>
          <cell r="C434">
            <v>9</v>
          </cell>
          <cell r="D434">
            <v>13828.109999999999</v>
          </cell>
          <cell r="E434">
            <v>13828.109999999999</v>
          </cell>
          <cell r="F434">
            <v>3</v>
          </cell>
          <cell r="G434" t="str">
            <v>PEAT</v>
          </cell>
        </row>
        <row r="435">
          <cell r="A435" t="str">
            <v>Troup ISD2018APD</v>
          </cell>
          <cell r="B435">
            <v>1</v>
          </cell>
          <cell r="C435">
            <v>3</v>
          </cell>
          <cell r="D435">
            <v>8781.6200000000008</v>
          </cell>
          <cell r="E435">
            <v>9281.6200000000008</v>
          </cell>
          <cell r="F435">
            <v>3</v>
          </cell>
          <cell r="G435" t="str">
            <v>PEAT</v>
          </cell>
        </row>
        <row r="436">
          <cell r="A436" t="str">
            <v>Troup ISD2020Property</v>
          </cell>
          <cell r="B436">
            <v>1</v>
          </cell>
          <cell r="C436">
            <v>3</v>
          </cell>
          <cell r="D436">
            <v>2360</v>
          </cell>
          <cell r="E436">
            <v>4860</v>
          </cell>
          <cell r="F436">
            <v>3</v>
          </cell>
          <cell r="G436" t="str">
            <v>PEAT</v>
          </cell>
        </row>
        <row r="437">
          <cell r="A437" t="str">
            <v>Troup ISD2021AL</v>
          </cell>
          <cell r="B437">
            <v>1</v>
          </cell>
          <cell r="C437">
            <v>3</v>
          </cell>
          <cell r="D437">
            <v>0</v>
          </cell>
          <cell r="E437">
            <v>0</v>
          </cell>
          <cell r="F437">
            <v>3</v>
          </cell>
          <cell r="G437" t="str">
            <v>PEAT</v>
          </cell>
        </row>
        <row r="438">
          <cell r="A438" t="str">
            <v>Turkey-Quitaque ISD2017AL</v>
          </cell>
          <cell r="B438">
            <v>1</v>
          </cell>
          <cell r="C438">
            <v>3</v>
          </cell>
          <cell r="D438">
            <v>1571.4699999999998</v>
          </cell>
          <cell r="E438">
            <v>1571.47</v>
          </cell>
          <cell r="F438">
            <v>3</v>
          </cell>
          <cell r="G438" t="str">
            <v>PEAT</v>
          </cell>
        </row>
        <row r="439">
          <cell r="A439" t="str">
            <v>Turkey-Quitaque ISD2020Property</v>
          </cell>
          <cell r="B439">
            <v>2</v>
          </cell>
          <cell r="C439">
            <v>6</v>
          </cell>
          <cell r="D439">
            <v>35656.020000000004</v>
          </cell>
          <cell r="E439">
            <v>41156.020000000004</v>
          </cell>
          <cell r="F439">
            <v>3</v>
          </cell>
          <cell r="G439" t="str">
            <v>PEAT</v>
          </cell>
        </row>
        <row r="440">
          <cell r="A440" t="str">
            <v>Tyler Jr College2017AL</v>
          </cell>
          <cell r="B440">
            <v>3</v>
          </cell>
          <cell r="C440">
            <v>9</v>
          </cell>
          <cell r="D440">
            <v>7772.8099999999995</v>
          </cell>
          <cell r="E440">
            <v>7772.8099999999995</v>
          </cell>
          <cell r="F440">
            <v>3</v>
          </cell>
          <cell r="G440" t="str">
            <v>PEAT</v>
          </cell>
        </row>
        <row r="441">
          <cell r="A441" t="str">
            <v>Tyler Jr College2018Property</v>
          </cell>
          <cell r="B441">
            <v>2</v>
          </cell>
          <cell r="C441">
            <v>6</v>
          </cell>
          <cell r="D441">
            <v>0</v>
          </cell>
          <cell r="E441">
            <v>0</v>
          </cell>
          <cell r="F441">
            <v>3</v>
          </cell>
          <cell r="G441" t="str">
            <v>PEAT</v>
          </cell>
        </row>
        <row r="442">
          <cell r="A442" t="str">
            <v>Tyler Jr College2019Property</v>
          </cell>
          <cell r="B442">
            <v>1</v>
          </cell>
          <cell r="C442">
            <v>3</v>
          </cell>
          <cell r="D442">
            <v>0</v>
          </cell>
          <cell r="E442">
            <v>0</v>
          </cell>
          <cell r="F442">
            <v>3</v>
          </cell>
          <cell r="G442" t="str">
            <v>PEAT</v>
          </cell>
        </row>
        <row r="443">
          <cell r="A443" t="str">
            <v>Tyler Jr College2020AL</v>
          </cell>
          <cell r="B443">
            <v>1</v>
          </cell>
          <cell r="C443">
            <v>3</v>
          </cell>
          <cell r="D443">
            <v>5593.58</v>
          </cell>
          <cell r="E443">
            <v>5593.58</v>
          </cell>
          <cell r="F443">
            <v>3</v>
          </cell>
          <cell r="G443" t="str">
            <v>PEAT</v>
          </cell>
        </row>
        <row r="444">
          <cell r="A444" t="str">
            <v>Tyler Jr College2020APD</v>
          </cell>
          <cell r="B444">
            <v>1</v>
          </cell>
          <cell r="C444">
            <v>3</v>
          </cell>
          <cell r="D444">
            <v>3343.09</v>
          </cell>
          <cell r="E444">
            <v>4343.09</v>
          </cell>
          <cell r="F444">
            <v>3</v>
          </cell>
          <cell r="G444" t="str">
            <v>PEAT</v>
          </cell>
        </row>
        <row r="445">
          <cell r="A445" t="str">
            <v>Tyler Jr College2020LEL</v>
          </cell>
          <cell r="B445">
            <v>1</v>
          </cell>
          <cell r="C445">
            <v>3</v>
          </cell>
          <cell r="D445">
            <v>0</v>
          </cell>
          <cell r="E445">
            <v>0</v>
          </cell>
          <cell r="F445">
            <v>3</v>
          </cell>
          <cell r="G445" t="str">
            <v>PEAT</v>
          </cell>
        </row>
        <row r="446">
          <cell r="A446" t="str">
            <v>Tyler Jr College2020Property</v>
          </cell>
          <cell r="B446">
            <v>2</v>
          </cell>
          <cell r="C446">
            <v>6</v>
          </cell>
          <cell r="D446">
            <v>283959.94</v>
          </cell>
          <cell r="E446">
            <v>875025.85</v>
          </cell>
          <cell r="F446">
            <v>3</v>
          </cell>
          <cell r="G446" t="str">
            <v>PEAT</v>
          </cell>
        </row>
        <row r="447">
          <cell r="A447" t="str">
            <v>Tyler Jr College2021Property</v>
          </cell>
          <cell r="B447">
            <v>1</v>
          </cell>
          <cell r="C447">
            <v>3</v>
          </cell>
          <cell r="D447">
            <v>0</v>
          </cell>
          <cell r="E447">
            <v>250000</v>
          </cell>
          <cell r="F447">
            <v>3</v>
          </cell>
          <cell r="G447" t="str">
            <v>PEAT</v>
          </cell>
        </row>
        <row r="448">
          <cell r="A448" t="str">
            <v>Vernon ISD2018AL</v>
          </cell>
          <cell r="B448">
            <v>1</v>
          </cell>
          <cell r="C448">
            <v>3</v>
          </cell>
          <cell r="D448">
            <v>3297.08</v>
          </cell>
          <cell r="E448">
            <v>3297.08</v>
          </cell>
          <cell r="F448">
            <v>3</v>
          </cell>
          <cell r="G448" t="str">
            <v>PEAT</v>
          </cell>
        </row>
        <row r="449">
          <cell r="A449" t="str">
            <v>Vernon ISD2019AL</v>
          </cell>
          <cell r="B449">
            <v>1</v>
          </cell>
          <cell r="C449">
            <v>3</v>
          </cell>
          <cell r="D449">
            <v>6435.49</v>
          </cell>
          <cell r="E449">
            <v>5809.5</v>
          </cell>
          <cell r="F449">
            <v>3</v>
          </cell>
          <cell r="G449" t="str">
            <v>PEAT</v>
          </cell>
        </row>
        <row r="450">
          <cell r="A450" t="str">
            <v>Vernon ISD2019APD</v>
          </cell>
          <cell r="B450">
            <v>2</v>
          </cell>
          <cell r="C450">
            <v>6</v>
          </cell>
          <cell r="D450">
            <v>22506.649999999998</v>
          </cell>
          <cell r="E450">
            <v>23506.65</v>
          </cell>
          <cell r="F450">
            <v>3</v>
          </cell>
          <cell r="G450" t="str">
            <v>PEAT</v>
          </cell>
        </row>
        <row r="451">
          <cell r="A451" t="str">
            <v>Vernon ISD2019GL</v>
          </cell>
          <cell r="B451">
            <v>1</v>
          </cell>
          <cell r="C451">
            <v>3</v>
          </cell>
          <cell r="D451">
            <v>0</v>
          </cell>
          <cell r="E451">
            <v>0</v>
          </cell>
          <cell r="F451">
            <v>3</v>
          </cell>
          <cell r="G451" t="str">
            <v>PEAT</v>
          </cell>
        </row>
        <row r="452">
          <cell r="A452" t="str">
            <v>Vernon ISD2020GL</v>
          </cell>
          <cell r="B452">
            <v>5</v>
          </cell>
          <cell r="C452">
            <v>15</v>
          </cell>
          <cell r="D452">
            <v>6169.08</v>
          </cell>
          <cell r="E452">
            <v>6169.08</v>
          </cell>
          <cell r="F452">
            <v>3</v>
          </cell>
          <cell r="G452" t="str">
            <v>PEAT</v>
          </cell>
        </row>
        <row r="453">
          <cell r="A453" t="str">
            <v>Vernon ISD2020Property</v>
          </cell>
          <cell r="B453">
            <v>1</v>
          </cell>
          <cell r="C453">
            <v>3</v>
          </cell>
          <cell r="D453">
            <v>8593.8799999999992</v>
          </cell>
          <cell r="E453">
            <v>13593.88</v>
          </cell>
          <cell r="F453">
            <v>3</v>
          </cell>
          <cell r="G453" t="str">
            <v>PEAT</v>
          </cell>
        </row>
        <row r="454">
          <cell r="A454" t="str">
            <v>Vernon ISD2021APD</v>
          </cell>
          <cell r="B454">
            <v>1</v>
          </cell>
          <cell r="C454">
            <v>3</v>
          </cell>
          <cell r="D454">
            <v>5850.08</v>
          </cell>
          <cell r="E454">
            <v>7550</v>
          </cell>
          <cell r="F454">
            <v>3</v>
          </cell>
          <cell r="G454" t="str">
            <v>PEAT</v>
          </cell>
        </row>
        <row r="455">
          <cell r="A455" t="str">
            <v>Weatherford ISD2017AL</v>
          </cell>
          <cell r="B455">
            <v>7</v>
          </cell>
          <cell r="C455">
            <v>21</v>
          </cell>
          <cell r="D455">
            <v>12911.17</v>
          </cell>
          <cell r="E455">
            <v>12911.17</v>
          </cell>
          <cell r="F455">
            <v>3</v>
          </cell>
          <cell r="G455" t="str">
            <v>PEAT</v>
          </cell>
        </row>
        <row r="456">
          <cell r="A456" t="str">
            <v>Weatherford ISD2017APD</v>
          </cell>
          <cell r="B456">
            <v>3</v>
          </cell>
          <cell r="C456">
            <v>9</v>
          </cell>
          <cell r="D456">
            <v>7460.84</v>
          </cell>
          <cell r="E456">
            <v>4100.1200000000008</v>
          </cell>
          <cell r="F456">
            <v>3</v>
          </cell>
          <cell r="G456" t="str">
            <v>PEAT</v>
          </cell>
        </row>
        <row r="457">
          <cell r="A457" t="str">
            <v>Weatherford ISD2017ELL</v>
          </cell>
          <cell r="B457">
            <v>1</v>
          </cell>
          <cell r="C457">
            <v>3</v>
          </cell>
          <cell r="D457">
            <v>0</v>
          </cell>
          <cell r="E457">
            <v>0</v>
          </cell>
          <cell r="F457">
            <v>3</v>
          </cell>
          <cell r="G457" t="str">
            <v>PEAT</v>
          </cell>
        </row>
        <row r="458">
          <cell r="A458" t="str">
            <v>Weatherford ISD2018AL</v>
          </cell>
          <cell r="B458">
            <v>3</v>
          </cell>
          <cell r="C458">
            <v>9</v>
          </cell>
          <cell r="D458">
            <v>9149.7999999999993</v>
          </cell>
          <cell r="E458">
            <v>9149.7999999999993</v>
          </cell>
          <cell r="F458">
            <v>3</v>
          </cell>
          <cell r="G458" t="str">
            <v>PEAT</v>
          </cell>
        </row>
        <row r="459">
          <cell r="A459" t="str">
            <v>Weatherford ISD2018APD</v>
          </cell>
          <cell r="B459">
            <v>5</v>
          </cell>
          <cell r="C459">
            <v>15</v>
          </cell>
          <cell r="D459">
            <v>28423.21</v>
          </cell>
          <cell r="E459">
            <v>6620.11</v>
          </cell>
          <cell r="F459">
            <v>3</v>
          </cell>
          <cell r="G459" t="str">
            <v>PEAT</v>
          </cell>
        </row>
        <row r="460">
          <cell r="A460" t="str">
            <v>Weatherford ISD2018GL</v>
          </cell>
          <cell r="B460">
            <v>1</v>
          </cell>
          <cell r="C460">
            <v>3</v>
          </cell>
          <cell r="D460">
            <v>0</v>
          </cell>
          <cell r="E460">
            <v>0</v>
          </cell>
          <cell r="F460">
            <v>3</v>
          </cell>
          <cell r="G460" t="str">
            <v>PEAT</v>
          </cell>
        </row>
        <row r="461">
          <cell r="A461" t="str">
            <v>Weatherford ISD2019AL</v>
          </cell>
          <cell r="B461">
            <v>3</v>
          </cell>
          <cell r="C461">
            <v>9</v>
          </cell>
          <cell r="D461">
            <v>6352.62</v>
          </cell>
          <cell r="E461">
            <v>6352.62</v>
          </cell>
          <cell r="F461">
            <v>3</v>
          </cell>
          <cell r="G461" t="str">
            <v>PEAT</v>
          </cell>
        </row>
        <row r="462">
          <cell r="A462" t="str">
            <v>Weatherford ISD2019APD</v>
          </cell>
          <cell r="B462">
            <v>4</v>
          </cell>
          <cell r="C462">
            <v>12</v>
          </cell>
          <cell r="D462">
            <v>25464.149999999998</v>
          </cell>
          <cell r="E462">
            <v>19213.410000000003</v>
          </cell>
          <cell r="F462">
            <v>3</v>
          </cell>
          <cell r="G462" t="str">
            <v>PEAT</v>
          </cell>
        </row>
        <row r="463">
          <cell r="A463" t="str">
            <v>Weatherford ISD2019ELL</v>
          </cell>
          <cell r="B463">
            <v>1</v>
          </cell>
          <cell r="C463">
            <v>3</v>
          </cell>
          <cell r="D463">
            <v>1250</v>
          </cell>
          <cell r="E463">
            <v>31250</v>
          </cell>
          <cell r="F463">
            <v>3</v>
          </cell>
          <cell r="G463" t="str">
            <v>PEAT</v>
          </cell>
        </row>
        <row r="464">
          <cell r="A464" t="str">
            <v>Weatherford ISD2020AL</v>
          </cell>
          <cell r="B464">
            <v>6</v>
          </cell>
          <cell r="C464">
            <v>18</v>
          </cell>
          <cell r="D464">
            <v>137654.57999999999</v>
          </cell>
          <cell r="E464">
            <v>157654.57999999999</v>
          </cell>
          <cell r="F464">
            <v>3</v>
          </cell>
          <cell r="G464" t="str">
            <v>PEAT</v>
          </cell>
        </row>
        <row r="465">
          <cell r="A465" t="str">
            <v>Weatherford ISD2020APD</v>
          </cell>
          <cell r="B465">
            <v>11</v>
          </cell>
          <cell r="C465">
            <v>33</v>
          </cell>
          <cell r="D465">
            <v>40352.820000000007</v>
          </cell>
          <cell r="E465">
            <v>42852.820000000007</v>
          </cell>
          <cell r="F465">
            <v>3</v>
          </cell>
          <cell r="G465" t="str">
            <v>PEAT</v>
          </cell>
        </row>
        <row r="466">
          <cell r="A466" t="str">
            <v>Weatherford ISD2020ELL</v>
          </cell>
          <cell r="B466">
            <v>1</v>
          </cell>
          <cell r="C466">
            <v>3</v>
          </cell>
          <cell r="D466">
            <v>251139.47</v>
          </cell>
          <cell r="E466">
            <v>276250</v>
          </cell>
          <cell r="F466">
            <v>3</v>
          </cell>
          <cell r="G466" t="str">
            <v>PEAT</v>
          </cell>
        </row>
        <row r="467">
          <cell r="A467" t="str">
            <v>Weatherford ISD2020GL</v>
          </cell>
          <cell r="B467">
            <v>1</v>
          </cell>
          <cell r="C467">
            <v>3</v>
          </cell>
          <cell r="D467">
            <v>0</v>
          </cell>
          <cell r="E467">
            <v>0</v>
          </cell>
          <cell r="F467">
            <v>3</v>
          </cell>
          <cell r="G467" t="str">
            <v>PEAT</v>
          </cell>
        </row>
        <row r="468">
          <cell r="A468" t="str">
            <v>Weatherford ISD2020Property</v>
          </cell>
          <cell r="B468">
            <v>2</v>
          </cell>
          <cell r="C468">
            <v>6</v>
          </cell>
          <cell r="D468">
            <v>551940.73</v>
          </cell>
          <cell r="E468">
            <v>561940.73</v>
          </cell>
          <cell r="F468">
            <v>3</v>
          </cell>
          <cell r="G468" t="str">
            <v>PEAT</v>
          </cell>
        </row>
        <row r="469">
          <cell r="A469" t="str">
            <v>Weatherford ISD2021AL</v>
          </cell>
          <cell r="B469">
            <v>1</v>
          </cell>
          <cell r="C469">
            <v>3</v>
          </cell>
          <cell r="D469">
            <v>0</v>
          </cell>
          <cell r="E469">
            <v>0</v>
          </cell>
          <cell r="F469">
            <v>3</v>
          </cell>
          <cell r="G469" t="str">
            <v>PEAT</v>
          </cell>
        </row>
        <row r="470">
          <cell r="A470" t="str">
            <v>Weatherford ISD2021APD</v>
          </cell>
          <cell r="B470">
            <v>6</v>
          </cell>
          <cell r="C470">
            <v>18</v>
          </cell>
          <cell r="D470">
            <v>11539.95</v>
          </cell>
          <cell r="E470">
            <v>17016.8</v>
          </cell>
          <cell r="F470">
            <v>3</v>
          </cell>
          <cell r="G470" t="str">
            <v>PEAT</v>
          </cell>
        </row>
        <row r="471">
          <cell r="A471" t="str">
            <v>Weatherford ISD2021GL</v>
          </cell>
          <cell r="B471">
            <v>1</v>
          </cell>
          <cell r="C471">
            <v>3</v>
          </cell>
          <cell r="D471">
            <v>0</v>
          </cell>
          <cell r="E471">
            <v>0</v>
          </cell>
          <cell r="F471">
            <v>3</v>
          </cell>
          <cell r="G471" t="str">
            <v>PEAT</v>
          </cell>
        </row>
        <row r="472">
          <cell r="A472" t="str">
            <v>Weatherford ISD2021Property</v>
          </cell>
          <cell r="B472">
            <v>2</v>
          </cell>
          <cell r="C472">
            <v>6</v>
          </cell>
          <cell r="D472">
            <v>462.23</v>
          </cell>
          <cell r="E472">
            <v>462.23</v>
          </cell>
          <cell r="F472">
            <v>3</v>
          </cell>
          <cell r="G472" t="str">
            <v>PEAT</v>
          </cell>
        </row>
        <row r="473">
          <cell r="A473" t="str">
            <v>Wellington ISD2017APD</v>
          </cell>
          <cell r="B473">
            <v>2</v>
          </cell>
          <cell r="C473">
            <v>6</v>
          </cell>
          <cell r="D473">
            <v>2273.98</v>
          </cell>
          <cell r="E473">
            <v>3273.98</v>
          </cell>
          <cell r="F473">
            <v>3</v>
          </cell>
          <cell r="G473" t="str">
            <v>PEAT</v>
          </cell>
        </row>
        <row r="474">
          <cell r="A474" t="str">
            <v>Wellington ISD2018AL</v>
          </cell>
          <cell r="B474">
            <v>3</v>
          </cell>
          <cell r="C474">
            <v>9</v>
          </cell>
          <cell r="D474">
            <v>11473.07</v>
          </cell>
          <cell r="E474">
            <v>11473.07</v>
          </cell>
          <cell r="F474">
            <v>3</v>
          </cell>
          <cell r="G474" t="str">
            <v>PEAT</v>
          </cell>
        </row>
        <row r="475">
          <cell r="A475" t="str">
            <v>Wellington ISD2018APD</v>
          </cell>
          <cell r="B475">
            <v>4</v>
          </cell>
          <cell r="C475">
            <v>12</v>
          </cell>
          <cell r="D475">
            <v>10806.01</v>
          </cell>
          <cell r="E475">
            <v>12256.01</v>
          </cell>
          <cell r="F475">
            <v>3</v>
          </cell>
          <cell r="G475" t="str">
            <v>PEAT</v>
          </cell>
        </row>
        <row r="476">
          <cell r="A476" t="str">
            <v>Wellington ISD2018Property</v>
          </cell>
          <cell r="B476">
            <v>1</v>
          </cell>
          <cell r="C476">
            <v>3</v>
          </cell>
          <cell r="D476">
            <v>1339798.79</v>
          </cell>
          <cell r="E476">
            <v>1592682.55</v>
          </cell>
          <cell r="F476">
            <v>3</v>
          </cell>
          <cell r="G476" t="str">
            <v>PEAT</v>
          </cell>
        </row>
        <row r="477">
          <cell r="A477" t="str">
            <v>Wellington ISD2019APD</v>
          </cell>
          <cell r="B477">
            <v>1</v>
          </cell>
          <cell r="C477">
            <v>3</v>
          </cell>
          <cell r="D477">
            <v>4954.8999999999996</v>
          </cell>
          <cell r="E477">
            <v>5454.9</v>
          </cell>
          <cell r="F477">
            <v>3</v>
          </cell>
          <cell r="G477" t="str">
            <v>PEAT</v>
          </cell>
        </row>
        <row r="478">
          <cell r="A478" t="str">
            <v>Wellington ISD2019Property</v>
          </cell>
          <cell r="B478">
            <v>1</v>
          </cell>
          <cell r="C478">
            <v>3</v>
          </cell>
          <cell r="D478">
            <v>1232</v>
          </cell>
          <cell r="E478">
            <v>1232</v>
          </cell>
          <cell r="F478">
            <v>3</v>
          </cell>
          <cell r="G478" t="str">
            <v>PEAT</v>
          </cell>
        </row>
        <row r="479">
          <cell r="A479" t="str">
            <v>Wellington ISD2020APD</v>
          </cell>
          <cell r="B479">
            <v>1</v>
          </cell>
          <cell r="C479">
            <v>3</v>
          </cell>
          <cell r="D479">
            <v>2442</v>
          </cell>
          <cell r="E479">
            <v>2942</v>
          </cell>
          <cell r="F479">
            <v>3</v>
          </cell>
          <cell r="G479" t="str">
            <v>PEAT</v>
          </cell>
        </row>
        <row r="480">
          <cell r="A480" t="str">
            <v>Wellington ISD2020Property</v>
          </cell>
          <cell r="B480">
            <v>1</v>
          </cell>
          <cell r="C480">
            <v>3</v>
          </cell>
          <cell r="D480">
            <v>1893.9</v>
          </cell>
          <cell r="E480">
            <v>2393.9</v>
          </cell>
          <cell r="F480">
            <v>3</v>
          </cell>
          <cell r="G480" t="str">
            <v>PEAT</v>
          </cell>
        </row>
        <row r="481">
          <cell r="A481" t="str">
            <v>Wellington ISD2021APD</v>
          </cell>
          <cell r="B481">
            <v>1</v>
          </cell>
          <cell r="C481">
            <v>3</v>
          </cell>
          <cell r="D481">
            <v>8919</v>
          </cell>
          <cell r="E481">
            <v>9419</v>
          </cell>
          <cell r="F481">
            <v>3</v>
          </cell>
          <cell r="G481" t="str">
            <v>PEAT</v>
          </cell>
        </row>
        <row r="482">
          <cell r="A482" t="str">
            <v>West Rusk County CISD2017APD</v>
          </cell>
          <cell r="B482">
            <v>2</v>
          </cell>
          <cell r="C482">
            <v>6</v>
          </cell>
          <cell r="D482">
            <v>12976.85</v>
          </cell>
          <cell r="E482">
            <v>13976.85</v>
          </cell>
          <cell r="F482">
            <v>3</v>
          </cell>
          <cell r="G482" t="str">
            <v>PEAT</v>
          </cell>
        </row>
        <row r="483">
          <cell r="A483" t="str">
            <v>West Rusk County CISD2018AL</v>
          </cell>
          <cell r="B483">
            <v>1</v>
          </cell>
          <cell r="C483">
            <v>3</v>
          </cell>
          <cell r="D483">
            <v>1018.15</v>
          </cell>
          <cell r="E483">
            <v>1018.15</v>
          </cell>
          <cell r="F483">
            <v>3</v>
          </cell>
          <cell r="G483" t="str">
            <v>PEAT</v>
          </cell>
        </row>
        <row r="484">
          <cell r="A484" t="str">
            <v>West Rusk County CISD2018APD</v>
          </cell>
          <cell r="B484">
            <v>1</v>
          </cell>
          <cell r="C484">
            <v>3</v>
          </cell>
          <cell r="D484">
            <v>10072.799999999999</v>
          </cell>
          <cell r="E484">
            <v>10572.8</v>
          </cell>
          <cell r="F484">
            <v>3</v>
          </cell>
          <cell r="G484" t="str">
            <v>PEAT</v>
          </cell>
        </row>
        <row r="485">
          <cell r="A485" t="str">
            <v>West Rusk County CISD2018Property</v>
          </cell>
          <cell r="B485">
            <v>1</v>
          </cell>
          <cell r="C485">
            <v>3</v>
          </cell>
          <cell r="D485">
            <v>4701.26</v>
          </cell>
          <cell r="E485">
            <v>4951.26</v>
          </cell>
          <cell r="F485">
            <v>3</v>
          </cell>
          <cell r="G485" t="str">
            <v>PEAT</v>
          </cell>
        </row>
        <row r="486">
          <cell r="A486" t="str">
            <v>West Rusk County CISD2019AL</v>
          </cell>
          <cell r="B486">
            <v>1</v>
          </cell>
          <cell r="C486">
            <v>3</v>
          </cell>
          <cell r="D486">
            <v>4149.07</v>
          </cell>
          <cell r="E486">
            <v>4149.07</v>
          </cell>
          <cell r="F486">
            <v>3</v>
          </cell>
          <cell r="G486" t="str">
            <v>PEAT</v>
          </cell>
        </row>
        <row r="487">
          <cell r="A487" t="str">
            <v>West Rusk County CISD2019Property</v>
          </cell>
          <cell r="B487">
            <v>1</v>
          </cell>
          <cell r="C487">
            <v>3</v>
          </cell>
          <cell r="D487">
            <v>23139.69</v>
          </cell>
          <cell r="E487">
            <v>28139.69</v>
          </cell>
          <cell r="F487">
            <v>3</v>
          </cell>
          <cell r="G487" t="str">
            <v>PEAT</v>
          </cell>
        </row>
        <row r="488">
          <cell r="A488" t="str">
            <v>West Rusk County CISD2020Property</v>
          </cell>
          <cell r="B488">
            <v>1</v>
          </cell>
          <cell r="C488">
            <v>3</v>
          </cell>
          <cell r="D488">
            <v>12146.78</v>
          </cell>
          <cell r="E488">
            <v>17146.78</v>
          </cell>
          <cell r="F488">
            <v>3</v>
          </cell>
          <cell r="G488" t="str">
            <v>PEAT</v>
          </cell>
        </row>
        <row r="489">
          <cell r="A489" t="str">
            <v>West Sabine ISD2018APD</v>
          </cell>
          <cell r="B489">
            <v>1</v>
          </cell>
          <cell r="C489">
            <v>3</v>
          </cell>
          <cell r="D489">
            <v>348.95</v>
          </cell>
          <cell r="E489">
            <v>848.95</v>
          </cell>
          <cell r="F489">
            <v>3</v>
          </cell>
          <cell r="G489" t="str">
            <v>PEAT</v>
          </cell>
        </row>
        <row r="490">
          <cell r="A490" t="str">
            <v>West Sabine ISD2019Property</v>
          </cell>
          <cell r="B490">
            <v>1</v>
          </cell>
          <cell r="C490">
            <v>3</v>
          </cell>
          <cell r="D490">
            <v>697</v>
          </cell>
          <cell r="E490">
            <v>697</v>
          </cell>
          <cell r="F490">
            <v>3</v>
          </cell>
          <cell r="G490" t="str">
            <v>PEAT</v>
          </cell>
        </row>
        <row r="491">
          <cell r="A491" t="str">
            <v>West Sabine ISD2020Property</v>
          </cell>
          <cell r="B491">
            <v>1</v>
          </cell>
          <cell r="C491">
            <v>3</v>
          </cell>
          <cell r="D491">
            <v>8738.25</v>
          </cell>
          <cell r="E491">
            <v>9238.25</v>
          </cell>
          <cell r="F491">
            <v>3</v>
          </cell>
          <cell r="G491" t="str">
            <v>PEAT</v>
          </cell>
        </row>
        <row r="492">
          <cell r="A492" t="str">
            <v>West Sabine ISD2021AL</v>
          </cell>
          <cell r="B492">
            <v>1</v>
          </cell>
          <cell r="C492">
            <v>3</v>
          </cell>
          <cell r="D492">
            <v>2169.38</v>
          </cell>
          <cell r="E492">
            <v>2169.38</v>
          </cell>
          <cell r="F492">
            <v>3</v>
          </cell>
          <cell r="G492" t="str">
            <v>PEAT</v>
          </cell>
        </row>
        <row r="493">
          <cell r="A493" t="str">
            <v>West Sabine ISD2021ELL</v>
          </cell>
          <cell r="B493">
            <v>1</v>
          </cell>
          <cell r="C493">
            <v>3</v>
          </cell>
          <cell r="D493">
            <v>1250</v>
          </cell>
          <cell r="E493">
            <v>1250</v>
          </cell>
          <cell r="F493">
            <v>3</v>
          </cell>
          <cell r="G493" t="str">
            <v>PEAT</v>
          </cell>
        </row>
        <row r="494">
          <cell r="A494" t="str">
            <v>West Sabine ISD2021GL</v>
          </cell>
          <cell r="B494">
            <v>1</v>
          </cell>
          <cell r="C494">
            <v>3</v>
          </cell>
          <cell r="D494">
            <v>0</v>
          </cell>
          <cell r="E494">
            <v>0</v>
          </cell>
          <cell r="F494">
            <v>3</v>
          </cell>
          <cell r="G494" t="str">
            <v>PEAT</v>
          </cell>
        </row>
        <row r="495">
          <cell r="A495" t="str">
            <v>Western Texas College2018APD</v>
          </cell>
          <cell r="B495">
            <v>2</v>
          </cell>
          <cell r="C495">
            <v>6</v>
          </cell>
          <cell r="D495">
            <v>2133.4899999999998</v>
          </cell>
          <cell r="E495">
            <v>4133.49</v>
          </cell>
          <cell r="F495">
            <v>3</v>
          </cell>
          <cell r="G495" t="str">
            <v>PEAT</v>
          </cell>
        </row>
        <row r="496">
          <cell r="A496" t="str">
            <v>Western Texas College2018ELL</v>
          </cell>
          <cell r="B496">
            <v>1</v>
          </cell>
          <cell r="C496">
            <v>3</v>
          </cell>
          <cell r="D496">
            <v>1330</v>
          </cell>
          <cell r="E496">
            <v>6330</v>
          </cell>
          <cell r="F496">
            <v>3</v>
          </cell>
          <cell r="G496" t="str">
            <v>PEAT</v>
          </cell>
        </row>
        <row r="497">
          <cell r="A497" t="str">
            <v>Western Texas College2019AL</v>
          </cell>
          <cell r="B497">
            <v>2</v>
          </cell>
          <cell r="C497">
            <v>6</v>
          </cell>
          <cell r="D497">
            <v>5041.37</v>
          </cell>
          <cell r="E497">
            <v>5041.37</v>
          </cell>
          <cell r="F497">
            <v>3</v>
          </cell>
          <cell r="G497" t="str">
            <v>PEAT</v>
          </cell>
        </row>
        <row r="498">
          <cell r="A498" t="str">
            <v>Western Texas College2019APD</v>
          </cell>
          <cell r="B498">
            <v>8</v>
          </cell>
          <cell r="C498">
            <v>24</v>
          </cell>
          <cell r="D498">
            <v>27865.940000000002</v>
          </cell>
          <cell r="E498">
            <v>31456.14</v>
          </cell>
          <cell r="F498">
            <v>3</v>
          </cell>
          <cell r="G498" t="str">
            <v>PEAT</v>
          </cell>
        </row>
        <row r="499">
          <cell r="A499" t="str">
            <v>Western Texas College2020APD</v>
          </cell>
          <cell r="B499">
            <v>2</v>
          </cell>
          <cell r="C499">
            <v>6</v>
          </cell>
          <cell r="D499">
            <v>9800.2999999999993</v>
          </cell>
          <cell r="E499">
            <v>11800.300000000001</v>
          </cell>
          <cell r="F499">
            <v>3</v>
          </cell>
          <cell r="G499" t="str">
            <v>PEAT</v>
          </cell>
        </row>
        <row r="500">
          <cell r="A500" t="str">
            <v>Western Texas College2020Property</v>
          </cell>
          <cell r="B500">
            <v>2</v>
          </cell>
          <cell r="C500">
            <v>6</v>
          </cell>
          <cell r="D500">
            <v>1316910.1200000001</v>
          </cell>
          <cell r="E500">
            <v>5004352.83</v>
          </cell>
          <cell r="F500">
            <v>3</v>
          </cell>
          <cell r="G500" t="str">
            <v>PEAT</v>
          </cell>
        </row>
        <row r="501">
          <cell r="A501" t="str">
            <v>White Oak ISD2017AL</v>
          </cell>
          <cell r="B501">
            <v>1</v>
          </cell>
          <cell r="C501">
            <v>3</v>
          </cell>
          <cell r="D501">
            <v>4866.66</v>
          </cell>
          <cell r="E501">
            <v>4866.66</v>
          </cell>
          <cell r="F501">
            <v>3</v>
          </cell>
          <cell r="G501" t="str">
            <v>PEAT</v>
          </cell>
        </row>
        <row r="502">
          <cell r="A502" t="str">
            <v>White Oak ISD2017APD</v>
          </cell>
          <cell r="B502">
            <v>1</v>
          </cell>
          <cell r="C502">
            <v>3</v>
          </cell>
          <cell r="D502">
            <v>6220.73</v>
          </cell>
          <cell r="E502">
            <v>7220.73</v>
          </cell>
          <cell r="F502">
            <v>3</v>
          </cell>
          <cell r="G502" t="str">
            <v>PEAT</v>
          </cell>
        </row>
        <row r="503">
          <cell r="A503" t="str">
            <v>White Oak ISD2017Property</v>
          </cell>
          <cell r="B503">
            <v>2</v>
          </cell>
          <cell r="C503">
            <v>6</v>
          </cell>
          <cell r="D503">
            <v>44421.21</v>
          </cell>
          <cell r="E503">
            <v>33921.21</v>
          </cell>
          <cell r="F503">
            <v>3</v>
          </cell>
          <cell r="G503" t="str">
            <v>PEAT</v>
          </cell>
        </row>
        <row r="504">
          <cell r="A504" t="str">
            <v>White Oak ISD2018APD</v>
          </cell>
          <cell r="B504">
            <v>1</v>
          </cell>
          <cell r="C504">
            <v>3</v>
          </cell>
          <cell r="D504">
            <v>2317.1999999999998</v>
          </cell>
          <cell r="E504">
            <v>3317.2</v>
          </cell>
          <cell r="F504">
            <v>3</v>
          </cell>
          <cell r="G504" t="str">
            <v>PEAT</v>
          </cell>
        </row>
        <row r="505">
          <cell r="A505" t="str">
            <v>White Oak ISD2018Property</v>
          </cell>
          <cell r="B505">
            <v>1</v>
          </cell>
          <cell r="C505">
            <v>3</v>
          </cell>
          <cell r="D505">
            <v>18768.25</v>
          </cell>
          <cell r="E505">
            <v>28768.25</v>
          </cell>
          <cell r="F505">
            <v>3</v>
          </cell>
          <cell r="G505" t="str">
            <v>PEAT</v>
          </cell>
        </row>
        <row r="506">
          <cell r="A506" t="str">
            <v>White Oak ISD2019AL</v>
          </cell>
          <cell r="B506">
            <v>1</v>
          </cell>
          <cell r="C506">
            <v>3</v>
          </cell>
          <cell r="D506">
            <v>11741.43</v>
          </cell>
          <cell r="E506">
            <v>11741.43</v>
          </cell>
          <cell r="F506">
            <v>3</v>
          </cell>
          <cell r="G506" t="str">
            <v>PEAT</v>
          </cell>
        </row>
        <row r="507">
          <cell r="A507" t="str">
            <v>White Oak ISD2019Property</v>
          </cell>
          <cell r="B507">
            <v>2</v>
          </cell>
          <cell r="C507">
            <v>6</v>
          </cell>
          <cell r="D507">
            <v>527</v>
          </cell>
          <cell r="E507">
            <v>527</v>
          </cell>
          <cell r="F507">
            <v>3</v>
          </cell>
          <cell r="G507" t="str">
            <v>PEAT</v>
          </cell>
        </row>
        <row r="508">
          <cell r="A508" t="str">
            <v>White Oak ISD2020GL</v>
          </cell>
          <cell r="B508">
            <v>1</v>
          </cell>
          <cell r="C508">
            <v>3</v>
          </cell>
          <cell r="D508">
            <v>0</v>
          </cell>
          <cell r="E508">
            <v>0</v>
          </cell>
          <cell r="F508">
            <v>3</v>
          </cell>
          <cell r="G508" t="str">
            <v>PEAT</v>
          </cell>
        </row>
        <row r="509">
          <cell r="A509" t="str">
            <v>White Oak ISD2020Property</v>
          </cell>
          <cell r="B509">
            <v>1</v>
          </cell>
          <cell r="C509">
            <v>3</v>
          </cell>
          <cell r="D509">
            <v>5750</v>
          </cell>
          <cell r="E509">
            <v>15750</v>
          </cell>
          <cell r="F509">
            <v>3</v>
          </cell>
          <cell r="G509" t="str">
            <v>PEAT</v>
          </cell>
        </row>
        <row r="510">
          <cell r="A510" t="str">
            <v>Whitehouse ISD2017AL</v>
          </cell>
          <cell r="B510">
            <v>6</v>
          </cell>
          <cell r="C510">
            <v>18</v>
          </cell>
          <cell r="D510">
            <v>10823.79</v>
          </cell>
          <cell r="E510">
            <v>10509.2</v>
          </cell>
          <cell r="F510">
            <v>3</v>
          </cell>
          <cell r="G510" t="str">
            <v>PEAT</v>
          </cell>
        </row>
        <row r="511">
          <cell r="A511" t="str">
            <v>Whitehouse ISD2017APD</v>
          </cell>
          <cell r="B511">
            <v>3</v>
          </cell>
          <cell r="C511">
            <v>9</v>
          </cell>
          <cell r="D511">
            <v>3946.37</v>
          </cell>
          <cell r="E511">
            <v>4946.37</v>
          </cell>
          <cell r="F511">
            <v>3</v>
          </cell>
          <cell r="G511" t="str">
            <v>PEAT</v>
          </cell>
        </row>
        <row r="512">
          <cell r="A512" t="str">
            <v>Whitehouse ISD2017GL</v>
          </cell>
          <cell r="B512">
            <v>2</v>
          </cell>
          <cell r="C512">
            <v>6</v>
          </cell>
          <cell r="D512">
            <v>0</v>
          </cell>
          <cell r="E512">
            <v>0</v>
          </cell>
          <cell r="F512">
            <v>3</v>
          </cell>
          <cell r="G512" t="str">
            <v>PEAT</v>
          </cell>
        </row>
        <row r="513">
          <cell r="A513" t="str">
            <v>Whitehouse ISD2018AL</v>
          </cell>
          <cell r="B513">
            <v>7</v>
          </cell>
          <cell r="C513">
            <v>21</v>
          </cell>
          <cell r="D513">
            <v>17417.469999999998</v>
          </cell>
          <cell r="E513">
            <v>16024.47</v>
          </cell>
          <cell r="F513">
            <v>3</v>
          </cell>
          <cell r="G513" t="str">
            <v>PEAT</v>
          </cell>
        </row>
        <row r="514">
          <cell r="A514" t="str">
            <v>Whitehouse ISD2018APD</v>
          </cell>
          <cell r="B514">
            <v>5</v>
          </cell>
          <cell r="C514">
            <v>15</v>
          </cell>
          <cell r="D514">
            <v>25946.769999999997</v>
          </cell>
          <cell r="E514">
            <v>29946.769999999997</v>
          </cell>
          <cell r="F514">
            <v>3</v>
          </cell>
          <cell r="G514" t="str">
            <v>PEAT</v>
          </cell>
        </row>
        <row r="515">
          <cell r="A515" t="str">
            <v>Whitehouse ISD2018GL</v>
          </cell>
          <cell r="B515">
            <v>6</v>
          </cell>
          <cell r="C515">
            <v>18</v>
          </cell>
          <cell r="D515">
            <v>2156.0100000000002</v>
          </cell>
          <cell r="E515">
            <v>2156.0100000000002</v>
          </cell>
          <cell r="F515">
            <v>3</v>
          </cell>
          <cell r="G515" t="str">
            <v>PEAT</v>
          </cell>
        </row>
        <row r="516">
          <cell r="A516" t="str">
            <v>Whitehouse ISD2019AL</v>
          </cell>
          <cell r="B516">
            <v>1</v>
          </cell>
          <cell r="C516">
            <v>3</v>
          </cell>
          <cell r="D516">
            <v>5062.8500000000004</v>
          </cell>
          <cell r="E516">
            <v>5062.8500000000004</v>
          </cell>
          <cell r="F516">
            <v>3</v>
          </cell>
          <cell r="G516" t="str">
            <v>PEAT</v>
          </cell>
        </row>
        <row r="517">
          <cell r="A517" t="str">
            <v>Whitehouse ISD2019APD</v>
          </cell>
          <cell r="B517">
            <v>1</v>
          </cell>
          <cell r="C517">
            <v>3</v>
          </cell>
          <cell r="D517">
            <v>8383.23</v>
          </cell>
          <cell r="E517">
            <v>9383.23</v>
          </cell>
          <cell r="F517">
            <v>3</v>
          </cell>
          <cell r="G517" t="str">
            <v>PEAT</v>
          </cell>
        </row>
        <row r="518">
          <cell r="A518" t="str">
            <v>Whitehouse ISD2019GL</v>
          </cell>
          <cell r="B518">
            <v>2</v>
          </cell>
          <cell r="C518">
            <v>6</v>
          </cell>
          <cell r="D518">
            <v>1250</v>
          </cell>
          <cell r="E518">
            <v>1250</v>
          </cell>
          <cell r="F518">
            <v>3</v>
          </cell>
          <cell r="G518" t="str">
            <v>PEAT</v>
          </cell>
        </row>
        <row r="519">
          <cell r="A519" t="str">
            <v>Whitehouse ISD2020AL</v>
          </cell>
          <cell r="B519">
            <v>4</v>
          </cell>
          <cell r="C519">
            <v>12</v>
          </cell>
          <cell r="D519">
            <v>13594.43</v>
          </cell>
          <cell r="E519">
            <v>13594.43</v>
          </cell>
          <cell r="F519">
            <v>3</v>
          </cell>
          <cell r="G519" t="str">
            <v>PEAT</v>
          </cell>
        </row>
        <row r="520">
          <cell r="A520" t="str">
            <v>Whitehouse ISD2020APD</v>
          </cell>
          <cell r="B520">
            <v>4</v>
          </cell>
          <cell r="C520">
            <v>12</v>
          </cell>
          <cell r="D520">
            <v>27863.55</v>
          </cell>
          <cell r="E520">
            <v>31863.55</v>
          </cell>
          <cell r="F520">
            <v>3</v>
          </cell>
          <cell r="G520" t="str">
            <v>PEAT</v>
          </cell>
        </row>
        <row r="521">
          <cell r="A521" t="str">
            <v>Whitehouse ISD2020Cyber</v>
          </cell>
          <cell r="B521">
            <v>1</v>
          </cell>
          <cell r="C521">
            <v>3</v>
          </cell>
          <cell r="D521">
            <v>0</v>
          </cell>
          <cell r="E521">
            <v>0</v>
          </cell>
          <cell r="F521">
            <v>3</v>
          </cell>
          <cell r="G521" t="str">
            <v>PEAT</v>
          </cell>
        </row>
        <row r="522">
          <cell r="A522" t="str">
            <v>Whitehouse ISD2020GL</v>
          </cell>
          <cell r="B522">
            <v>2</v>
          </cell>
          <cell r="C522">
            <v>6</v>
          </cell>
          <cell r="D522">
            <v>5801.52</v>
          </cell>
          <cell r="E522">
            <v>5801.52</v>
          </cell>
          <cell r="F522">
            <v>3</v>
          </cell>
          <cell r="G522" t="str">
            <v>PEAT</v>
          </cell>
        </row>
        <row r="523">
          <cell r="A523" t="str">
            <v>Whitehouse ISD2020Property</v>
          </cell>
          <cell r="B523">
            <v>2</v>
          </cell>
          <cell r="C523">
            <v>6</v>
          </cell>
          <cell r="D523">
            <v>1845.94</v>
          </cell>
          <cell r="E523">
            <v>1845.94</v>
          </cell>
          <cell r="F523">
            <v>3</v>
          </cell>
          <cell r="G523" t="str">
            <v>PEAT</v>
          </cell>
        </row>
        <row r="524">
          <cell r="A524" t="str">
            <v>Whitehouse ISD2021AL</v>
          </cell>
          <cell r="B524">
            <v>8</v>
          </cell>
          <cell r="C524">
            <v>24</v>
          </cell>
          <cell r="D524">
            <v>29996.719999999998</v>
          </cell>
          <cell r="E524">
            <v>44496.72</v>
          </cell>
          <cell r="F524">
            <v>3</v>
          </cell>
          <cell r="G524" t="str">
            <v>PEAT</v>
          </cell>
        </row>
        <row r="525">
          <cell r="A525" t="str">
            <v>Whitehouse ISD2021APD</v>
          </cell>
          <cell r="B525">
            <v>7</v>
          </cell>
          <cell r="C525">
            <v>21</v>
          </cell>
          <cell r="D525">
            <v>18223.059999999998</v>
          </cell>
          <cell r="E525">
            <v>34819.01</v>
          </cell>
          <cell r="F525">
            <v>3</v>
          </cell>
          <cell r="G525" t="str">
            <v>PEAT</v>
          </cell>
        </row>
        <row r="526">
          <cell r="A526" t="str">
            <v>Whitesboro ISD2017APD</v>
          </cell>
          <cell r="B526">
            <v>1</v>
          </cell>
          <cell r="C526">
            <v>3</v>
          </cell>
          <cell r="D526">
            <v>26537.01</v>
          </cell>
          <cell r="E526">
            <v>-517.9900000000016</v>
          </cell>
          <cell r="F526">
            <v>3</v>
          </cell>
          <cell r="G526" t="str">
            <v>PEAT</v>
          </cell>
        </row>
        <row r="527">
          <cell r="A527" t="str">
            <v>Whitesboro ISD2018AL</v>
          </cell>
          <cell r="B527">
            <v>1</v>
          </cell>
          <cell r="C527">
            <v>3</v>
          </cell>
          <cell r="D527">
            <v>4265.6600000000008</v>
          </cell>
          <cell r="E527">
            <v>4265.66</v>
          </cell>
          <cell r="F527">
            <v>3</v>
          </cell>
          <cell r="G527" t="str">
            <v>PEAT</v>
          </cell>
        </row>
        <row r="528">
          <cell r="A528" t="str">
            <v>Whitesboro ISD2018GL</v>
          </cell>
          <cell r="B528">
            <v>1</v>
          </cell>
          <cell r="C528">
            <v>3</v>
          </cell>
          <cell r="D528">
            <v>0</v>
          </cell>
          <cell r="E528">
            <v>0</v>
          </cell>
          <cell r="F528">
            <v>3</v>
          </cell>
          <cell r="G528" t="str">
            <v>PEAT</v>
          </cell>
        </row>
        <row r="529">
          <cell r="A529" t="str">
            <v>Whitesboro ISD2019AL</v>
          </cell>
          <cell r="B529">
            <v>1</v>
          </cell>
          <cell r="C529">
            <v>3</v>
          </cell>
          <cell r="D529">
            <v>1672.81</v>
          </cell>
          <cell r="E529">
            <v>1672.81</v>
          </cell>
          <cell r="F529">
            <v>3</v>
          </cell>
          <cell r="G529" t="str">
            <v>PEAT</v>
          </cell>
        </row>
        <row r="530">
          <cell r="A530" t="str">
            <v>Whitesboro ISD2019APD</v>
          </cell>
          <cell r="B530">
            <v>1</v>
          </cell>
          <cell r="C530">
            <v>3</v>
          </cell>
          <cell r="D530">
            <v>1304.1199999999999</v>
          </cell>
          <cell r="E530">
            <v>1804.12</v>
          </cell>
          <cell r="F530">
            <v>3</v>
          </cell>
          <cell r="G530" t="str">
            <v>PEAT</v>
          </cell>
        </row>
        <row r="531">
          <cell r="A531" t="str">
            <v>Whitesboro ISD2020Property</v>
          </cell>
          <cell r="B531">
            <v>1</v>
          </cell>
          <cell r="C531">
            <v>3</v>
          </cell>
          <cell r="D531">
            <v>0</v>
          </cell>
          <cell r="E531">
            <v>0</v>
          </cell>
          <cell r="F531">
            <v>3</v>
          </cell>
          <cell r="G531" t="str">
            <v>PEAT</v>
          </cell>
        </row>
        <row r="532">
          <cell r="A532" t="str">
            <v>Wood County SESSA2017AL</v>
          </cell>
          <cell r="B532">
            <v>11</v>
          </cell>
          <cell r="C532">
            <v>33</v>
          </cell>
          <cell r="D532">
            <v>217526.13999999998</v>
          </cell>
          <cell r="E532">
            <v>220283.94</v>
          </cell>
          <cell r="F532">
            <v>3</v>
          </cell>
          <cell r="G532" t="str">
            <v>PEAT</v>
          </cell>
        </row>
        <row r="533">
          <cell r="A533" t="str">
            <v>Wood County SESSA2017APD</v>
          </cell>
          <cell r="B533">
            <v>1</v>
          </cell>
          <cell r="C533">
            <v>3</v>
          </cell>
          <cell r="D533">
            <v>32099.27</v>
          </cell>
          <cell r="E533">
            <v>32599.27</v>
          </cell>
          <cell r="F533">
            <v>3</v>
          </cell>
          <cell r="G533" t="str">
            <v>PEAT</v>
          </cell>
        </row>
        <row r="534">
          <cell r="A534" t="str">
            <v>Wood County SESSA2019Property</v>
          </cell>
          <cell r="B534">
            <v>1</v>
          </cell>
          <cell r="C534">
            <v>3</v>
          </cell>
          <cell r="D534">
            <v>510</v>
          </cell>
          <cell r="E534">
            <v>510</v>
          </cell>
          <cell r="F534">
            <v>3</v>
          </cell>
          <cell r="G534" t="str">
            <v>PEAT</v>
          </cell>
        </row>
        <row r="535">
          <cell r="A535" t="str">
            <v>Zavalla ISD2017GL</v>
          </cell>
          <cell r="B535">
            <v>1</v>
          </cell>
          <cell r="C535">
            <v>3</v>
          </cell>
          <cell r="D535">
            <v>0</v>
          </cell>
          <cell r="E535">
            <v>0</v>
          </cell>
          <cell r="F535">
            <v>3</v>
          </cell>
          <cell r="G535" t="str">
            <v>PEAT</v>
          </cell>
        </row>
      </sheetData>
      <sheetData sheetId="3">
        <row r="2">
          <cell r="A2" t="str">
            <v>Row Labels</v>
          </cell>
          <cell r="B2" t="str">
            <v>Property</v>
          </cell>
          <cell r="C2" t="str">
            <v>EB</v>
          </cell>
          <cell r="D2" t="str">
            <v>Crime</v>
          </cell>
          <cell r="E2" t="str">
            <v>GL</v>
          </cell>
          <cell r="F2" t="str">
            <v>LEL</v>
          </cell>
          <cell r="G2" t="str">
            <v>ELL</v>
          </cell>
          <cell r="H2" t="str">
            <v>AL</v>
          </cell>
          <cell r="I2" t="str">
            <v>APD</v>
          </cell>
          <cell r="K2" t="str">
            <v>Excess</v>
          </cell>
          <cell r="L2" t="str">
            <v>Total</v>
          </cell>
        </row>
        <row r="3">
          <cell r="A3" t="str">
            <v>Alba-Golden ISD</v>
          </cell>
          <cell r="B3">
            <v>82544</v>
          </cell>
          <cell r="C3">
            <v>986</v>
          </cell>
          <cell r="D3">
            <v>0</v>
          </cell>
          <cell r="E3">
            <v>2329</v>
          </cell>
          <cell r="F3">
            <v>0</v>
          </cell>
          <cell r="G3">
            <v>4647</v>
          </cell>
          <cell r="H3">
            <v>13040</v>
          </cell>
          <cell r="I3">
            <v>6405</v>
          </cell>
          <cell r="K3">
            <v>0</v>
          </cell>
          <cell r="L3">
            <v>109951</v>
          </cell>
        </row>
        <row r="4">
          <cell r="A4" t="str">
            <v>Albany ISD</v>
          </cell>
          <cell r="B4">
            <v>75254</v>
          </cell>
          <cell r="C4">
            <v>924</v>
          </cell>
          <cell r="D4">
            <v>0</v>
          </cell>
          <cell r="E4">
            <v>1143</v>
          </cell>
          <cell r="F4">
            <v>0</v>
          </cell>
          <cell r="G4">
            <v>2123</v>
          </cell>
          <cell r="H4">
            <v>6998</v>
          </cell>
          <cell r="I4">
            <v>3111</v>
          </cell>
          <cell r="K4">
            <v>0</v>
          </cell>
          <cell r="L4">
            <v>89553</v>
          </cell>
        </row>
        <row r="5">
          <cell r="A5" t="str">
            <v>Alvarado ISD</v>
          </cell>
          <cell r="B5">
            <v>486598</v>
          </cell>
          <cell r="C5">
            <v>5651</v>
          </cell>
          <cell r="D5">
            <v>0</v>
          </cell>
          <cell r="E5">
            <v>7405</v>
          </cell>
          <cell r="F5">
            <v>2083</v>
          </cell>
          <cell r="G5">
            <v>12378</v>
          </cell>
          <cell r="H5">
            <v>28432</v>
          </cell>
          <cell r="I5">
            <v>13339</v>
          </cell>
          <cell r="K5">
            <v>0</v>
          </cell>
          <cell r="L5">
            <v>555886</v>
          </cell>
        </row>
        <row r="6">
          <cell r="A6" t="str">
            <v>Amherst ISD</v>
          </cell>
          <cell r="B6">
            <v>31264</v>
          </cell>
          <cell r="C6">
            <v>227</v>
          </cell>
          <cell r="D6">
            <v>0</v>
          </cell>
          <cell r="E6">
            <v>1000</v>
          </cell>
          <cell r="F6">
            <v>1500</v>
          </cell>
          <cell r="G6">
            <v>1500</v>
          </cell>
          <cell r="H6">
            <v>3728</v>
          </cell>
          <cell r="I6">
            <v>951</v>
          </cell>
          <cell r="K6">
            <v>0</v>
          </cell>
          <cell r="L6">
            <v>40170</v>
          </cell>
        </row>
        <row r="7">
          <cell r="A7" t="str">
            <v>Archer City ISD</v>
          </cell>
          <cell r="B7">
            <v>94589</v>
          </cell>
          <cell r="C7">
            <v>1165</v>
          </cell>
          <cell r="D7">
            <v>0</v>
          </cell>
          <cell r="E7">
            <v>1273</v>
          </cell>
          <cell r="F7">
            <v>3333</v>
          </cell>
          <cell r="G7">
            <v>2138</v>
          </cell>
          <cell r="H7">
            <v>7463</v>
          </cell>
          <cell r="I7">
            <v>3526</v>
          </cell>
          <cell r="K7">
            <v>0</v>
          </cell>
          <cell r="L7">
            <v>113487</v>
          </cell>
        </row>
        <row r="8">
          <cell r="A8" t="str">
            <v>Arp ISD</v>
          </cell>
          <cell r="B8">
            <v>96251</v>
          </cell>
          <cell r="C8">
            <v>1319</v>
          </cell>
          <cell r="D8">
            <v>0</v>
          </cell>
          <cell r="E8">
            <v>1602</v>
          </cell>
          <cell r="F8">
            <v>2789</v>
          </cell>
          <cell r="G8">
            <v>3374</v>
          </cell>
          <cell r="H8">
            <v>8280</v>
          </cell>
          <cell r="I8">
            <v>3709</v>
          </cell>
          <cell r="K8">
            <v>0</v>
          </cell>
          <cell r="L8">
            <v>117324</v>
          </cell>
        </row>
        <row r="9">
          <cell r="A9" t="str">
            <v>Ballinger ISD</v>
          </cell>
          <cell r="B9">
            <v>136365</v>
          </cell>
          <cell r="C9">
            <v>1584</v>
          </cell>
          <cell r="D9">
            <v>0</v>
          </cell>
          <cell r="E9">
            <v>1940</v>
          </cell>
          <cell r="F9">
            <v>4444</v>
          </cell>
          <cell r="G9">
            <v>4094</v>
          </cell>
          <cell r="H9">
            <v>12894</v>
          </cell>
          <cell r="I9">
            <v>4043</v>
          </cell>
          <cell r="K9">
            <v>0</v>
          </cell>
          <cell r="L9">
            <v>165364</v>
          </cell>
        </row>
        <row r="10">
          <cell r="A10" t="str">
            <v>Bellevue ISD</v>
          </cell>
          <cell r="B10">
            <v>28395</v>
          </cell>
          <cell r="C10">
            <v>269</v>
          </cell>
          <cell r="D10">
            <v>0</v>
          </cell>
          <cell r="E10">
            <v>1000</v>
          </cell>
          <cell r="F10">
            <v>0</v>
          </cell>
          <cell r="G10">
            <v>1500</v>
          </cell>
          <cell r="H10">
            <v>1785</v>
          </cell>
          <cell r="I10">
            <v>1629</v>
          </cell>
          <cell r="K10">
            <v>0</v>
          </cell>
          <cell r="L10">
            <v>34578</v>
          </cell>
        </row>
        <row r="11">
          <cell r="A11" t="str">
            <v>Booker ISD</v>
          </cell>
          <cell r="B11">
            <v>60098</v>
          </cell>
          <cell r="C11">
            <v>600</v>
          </cell>
          <cell r="D11">
            <v>0</v>
          </cell>
          <cell r="E11">
            <v>1086</v>
          </cell>
          <cell r="F11">
            <v>0</v>
          </cell>
          <cell r="G11">
            <v>1600</v>
          </cell>
          <cell r="H11">
            <v>4561</v>
          </cell>
          <cell r="I11">
            <v>2016</v>
          </cell>
          <cell r="K11">
            <v>0</v>
          </cell>
          <cell r="L11">
            <v>69961</v>
          </cell>
        </row>
        <row r="12">
          <cell r="A12" t="str">
            <v>Boyd ISD</v>
          </cell>
          <cell r="B12">
            <v>201152</v>
          </cell>
          <cell r="C12">
            <v>1974</v>
          </cell>
          <cell r="D12">
            <v>0</v>
          </cell>
          <cell r="E12">
            <v>2779</v>
          </cell>
          <cell r="F12">
            <v>0</v>
          </cell>
          <cell r="G12">
            <v>5162</v>
          </cell>
          <cell r="H12">
            <v>7141</v>
          </cell>
          <cell r="I12">
            <v>1256</v>
          </cell>
          <cell r="K12">
            <v>0</v>
          </cell>
          <cell r="L12">
            <v>219464</v>
          </cell>
        </row>
        <row r="13">
          <cell r="A13" t="str">
            <v>Bronte ISD</v>
          </cell>
          <cell r="B13">
            <v>54555</v>
          </cell>
          <cell r="C13">
            <v>765</v>
          </cell>
          <cell r="D13">
            <v>0</v>
          </cell>
          <cell r="E13">
            <v>1000</v>
          </cell>
          <cell r="F13">
            <v>0</v>
          </cell>
          <cell r="G13">
            <v>1500</v>
          </cell>
          <cell r="H13">
            <v>4490</v>
          </cell>
          <cell r="I13">
            <v>1380</v>
          </cell>
          <cell r="K13">
            <v>0</v>
          </cell>
          <cell r="L13">
            <v>63690</v>
          </cell>
        </row>
        <row r="14">
          <cell r="A14" t="str">
            <v>Bynum ISD</v>
          </cell>
          <cell r="B14">
            <v>31716</v>
          </cell>
          <cell r="C14">
            <v>377</v>
          </cell>
          <cell r="D14">
            <v>0</v>
          </cell>
          <cell r="E14">
            <v>1000</v>
          </cell>
          <cell r="F14">
            <v>750</v>
          </cell>
          <cell r="G14">
            <v>1500</v>
          </cell>
          <cell r="H14">
            <v>3604</v>
          </cell>
          <cell r="I14">
            <v>925</v>
          </cell>
          <cell r="K14">
            <v>0</v>
          </cell>
          <cell r="L14">
            <v>39872</v>
          </cell>
        </row>
        <row r="15">
          <cell r="A15" t="str">
            <v>Canadian ISD</v>
          </cell>
          <cell r="B15">
            <v>224840</v>
          </cell>
          <cell r="C15">
            <v>2568</v>
          </cell>
          <cell r="D15">
            <v>0</v>
          </cell>
          <cell r="E15">
            <v>1668</v>
          </cell>
          <cell r="F15">
            <v>0</v>
          </cell>
          <cell r="G15">
            <v>3787</v>
          </cell>
          <cell r="H15">
            <v>10986</v>
          </cell>
          <cell r="I15">
            <v>7570</v>
          </cell>
          <cell r="K15">
            <v>0</v>
          </cell>
          <cell r="L15">
            <v>251419</v>
          </cell>
        </row>
        <row r="16">
          <cell r="A16" t="str">
            <v>Carlisle ISD</v>
          </cell>
          <cell r="B16">
            <v>62780</v>
          </cell>
          <cell r="C16">
            <v>859</v>
          </cell>
          <cell r="D16">
            <v>0</v>
          </cell>
          <cell r="E16">
            <v>1349</v>
          </cell>
          <cell r="F16">
            <v>0</v>
          </cell>
          <cell r="G16">
            <v>2305</v>
          </cell>
          <cell r="H16">
            <v>7866</v>
          </cell>
          <cell r="I16">
            <v>3472</v>
          </cell>
          <cell r="K16">
            <v>0</v>
          </cell>
          <cell r="L16">
            <v>78631</v>
          </cell>
        </row>
        <row r="17">
          <cell r="A17" t="str">
            <v>Cayuga ISD</v>
          </cell>
          <cell r="B17">
            <v>42942</v>
          </cell>
          <cell r="C17">
            <v>498</v>
          </cell>
          <cell r="D17">
            <v>0</v>
          </cell>
          <cell r="E17">
            <v>1224</v>
          </cell>
          <cell r="F17">
            <v>0</v>
          </cell>
          <cell r="G17">
            <v>2513</v>
          </cell>
          <cell r="H17">
            <v>6253</v>
          </cell>
          <cell r="I17">
            <v>3030</v>
          </cell>
          <cell r="K17">
            <v>0</v>
          </cell>
          <cell r="L17">
            <v>56460</v>
          </cell>
        </row>
        <row r="18">
          <cell r="A18" t="str">
            <v>Chillicothe ISD</v>
          </cell>
          <cell r="B18">
            <v>82310</v>
          </cell>
          <cell r="C18">
            <v>535</v>
          </cell>
          <cell r="D18">
            <v>0</v>
          </cell>
          <cell r="E18">
            <v>1000</v>
          </cell>
          <cell r="F18">
            <v>1500</v>
          </cell>
          <cell r="G18">
            <v>1500</v>
          </cell>
          <cell r="H18">
            <v>9265</v>
          </cell>
          <cell r="I18">
            <v>3627</v>
          </cell>
          <cell r="K18">
            <v>0</v>
          </cell>
          <cell r="L18">
            <v>99737</v>
          </cell>
        </row>
        <row r="19">
          <cell r="A19" t="str">
            <v>Chisum ISD</v>
          </cell>
          <cell r="B19">
            <v>129829</v>
          </cell>
          <cell r="C19">
            <v>1763</v>
          </cell>
          <cell r="D19">
            <v>0</v>
          </cell>
          <cell r="E19">
            <v>2292</v>
          </cell>
          <cell r="F19">
            <v>1500</v>
          </cell>
          <cell r="G19">
            <v>4257</v>
          </cell>
          <cell r="H19">
            <v>6777</v>
          </cell>
          <cell r="I19">
            <v>6378</v>
          </cell>
          <cell r="K19">
            <v>0</v>
          </cell>
          <cell r="L19">
            <v>152796</v>
          </cell>
        </row>
        <row r="20">
          <cell r="A20" t="str">
            <v>City View ISD</v>
          </cell>
          <cell r="B20">
            <v>194924</v>
          </cell>
          <cell r="C20">
            <v>2084</v>
          </cell>
          <cell r="D20">
            <v>0</v>
          </cell>
          <cell r="E20">
            <v>2567</v>
          </cell>
          <cell r="F20">
            <v>6805</v>
          </cell>
          <cell r="G20">
            <v>4146</v>
          </cell>
          <cell r="H20">
            <v>3637</v>
          </cell>
          <cell r="I20">
            <v>3897</v>
          </cell>
          <cell r="K20">
            <v>0</v>
          </cell>
          <cell r="L20">
            <v>218060</v>
          </cell>
        </row>
        <row r="21">
          <cell r="A21" t="str">
            <v>Cleveland ISD</v>
          </cell>
          <cell r="B21">
            <v>615159</v>
          </cell>
          <cell r="C21">
            <v>8025</v>
          </cell>
          <cell r="D21">
            <v>0</v>
          </cell>
          <cell r="E21">
            <v>13380</v>
          </cell>
          <cell r="F21">
            <v>7607</v>
          </cell>
          <cell r="G21">
            <v>36207</v>
          </cell>
          <cell r="H21">
            <v>68710</v>
          </cell>
          <cell r="I21">
            <v>32105</v>
          </cell>
          <cell r="K21">
            <v>0</v>
          </cell>
          <cell r="L21">
            <v>781193</v>
          </cell>
        </row>
        <row r="22">
          <cell r="A22" t="str">
            <v>Clyde CISD</v>
          </cell>
          <cell r="B22">
            <v>257583</v>
          </cell>
          <cell r="C22">
            <v>2674</v>
          </cell>
          <cell r="D22">
            <v>0</v>
          </cell>
          <cell r="E22">
            <v>3225</v>
          </cell>
          <cell r="F22">
            <v>0</v>
          </cell>
          <cell r="G22">
            <v>5989</v>
          </cell>
          <cell r="H22">
            <v>14216</v>
          </cell>
          <cell r="I22">
            <v>6274</v>
          </cell>
          <cell r="K22">
            <v>0</v>
          </cell>
          <cell r="L22">
            <v>289961</v>
          </cell>
        </row>
        <row r="23">
          <cell r="A23" t="str">
            <v>Cross Plains ISD</v>
          </cell>
          <cell r="B23">
            <v>53293</v>
          </cell>
          <cell r="C23">
            <v>638</v>
          </cell>
          <cell r="D23">
            <v>0</v>
          </cell>
          <cell r="E23">
            <v>1000</v>
          </cell>
          <cell r="F23">
            <v>0</v>
          </cell>
          <cell r="G23">
            <v>1500</v>
          </cell>
          <cell r="H23">
            <v>7273</v>
          </cell>
          <cell r="I23">
            <v>1392</v>
          </cell>
          <cell r="K23">
            <v>0</v>
          </cell>
          <cell r="L23">
            <v>65096</v>
          </cell>
        </row>
        <row r="24">
          <cell r="A24" t="str">
            <v>DeLeon ISD</v>
          </cell>
          <cell r="B24">
            <v>131604</v>
          </cell>
          <cell r="C24">
            <v>1055</v>
          </cell>
          <cell r="D24">
            <v>0</v>
          </cell>
          <cell r="E24">
            <v>1621</v>
          </cell>
          <cell r="F24">
            <v>0</v>
          </cell>
          <cell r="G24">
            <v>3010</v>
          </cell>
          <cell r="H24">
            <v>8728</v>
          </cell>
          <cell r="I24">
            <v>4896</v>
          </cell>
          <cell r="K24">
            <v>0</v>
          </cell>
          <cell r="L24">
            <v>150914</v>
          </cell>
        </row>
        <row r="25">
          <cell r="A25" t="str">
            <v>East Texas Charter School</v>
          </cell>
          <cell r="B25">
            <v>19632</v>
          </cell>
          <cell r="C25">
            <v>81</v>
          </cell>
          <cell r="D25">
            <v>0</v>
          </cell>
          <cell r="E25">
            <v>1000</v>
          </cell>
          <cell r="F25">
            <v>0</v>
          </cell>
          <cell r="G25">
            <v>1500</v>
          </cell>
          <cell r="H25">
            <v>2975</v>
          </cell>
          <cell r="I25">
            <v>305</v>
          </cell>
          <cell r="K25">
            <v>5989</v>
          </cell>
          <cell r="L25">
            <v>31482</v>
          </cell>
        </row>
        <row r="26">
          <cell r="A26" t="str">
            <v>Electra ISD</v>
          </cell>
          <cell r="B26">
            <v>145339</v>
          </cell>
          <cell r="C26">
            <v>1279</v>
          </cell>
          <cell r="D26">
            <v>0</v>
          </cell>
          <cell r="E26">
            <v>1000</v>
          </cell>
          <cell r="F26">
            <v>0</v>
          </cell>
          <cell r="G26">
            <v>1500</v>
          </cell>
          <cell r="H26">
            <v>5703</v>
          </cell>
          <cell r="I26">
            <v>3079</v>
          </cell>
          <cell r="K26">
            <v>0</v>
          </cell>
          <cell r="L26">
            <v>157900</v>
          </cell>
        </row>
        <row r="27">
          <cell r="A27" t="str">
            <v>Elkhart ISD</v>
          </cell>
          <cell r="B27">
            <v>125708</v>
          </cell>
          <cell r="C27">
            <v>1426</v>
          </cell>
          <cell r="D27">
            <v>0</v>
          </cell>
          <cell r="E27">
            <v>2632</v>
          </cell>
          <cell r="F27">
            <v>0</v>
          </cell>
          <cell r="G27">
            <v>3910</v>
          </cell>
          <cell r="H27">
            <v>10679</v>
          </cell>
          <cell r="I27">
            <v>4225</v>
          </cell>
          <cell r="K27">
            <v>0</v>
          </cell>
          <cell r="L27">
            <v>148580</v>
          </cell>
        </row>
        <row r="28">
          <cell r="A28" t="str">
            <v>Eula ISD</v>
          </cell>
          <cell r="B28">
            <v>68167</v>
          </cell>
          <cell r="C28">
            <v>705</v>
          </cell>
          <cell r="D28">
            <v>0</v>
          </cell>
          <cell r="E28">
            <v>1000</v>
          </cell>
          <cell r="F28">
            <v>7222</v>
          </cell>
          <cell r="G28">
            <v>1783</v>
          </cell>
          <cell r="H28">
            <v>3372</v>
          </cell>
          <cell r="I28">
            <v>2706</v>
          </cell>
          <cell r="K28">
            <v>0</v>
          </cell>
          <cell r="L28">
            <v>84955</v>
          </cell>
        </row>
        <row r="29">
          <cell r="A29" t="str">
            <v>Farmersville ISD</v>
          </cell>
          <cell r="B29">
            <v>172907</v>
          </cell>
          <cell r="C29">
            <v>2211</v>
          </cell>
          <cell r="D29">
            <v>0</v>
          </cell>
          <cell r="E29">
            <v>4349</v>
          </cell>
          <cell r="F29">
            <v>2778</v>
          </cell>
          <cell r="G29">
            <v>8077</v>
          </cell>
          <cell r="H29">
            <v>12042</v>
          </cell>
          <cell r="I29">
            <v>7156</v>
          </cell>
          <cell r="K29">
            <v>0</v>
          </cell>
          <cell r="L29">
            <v>209520</v>
          </cell>
        </row>
        <row r="30">
          <cell r="A30" t="str">
            <v>Floydada ISD</v>
          </cell>
          <cell r="B30">
            <v>176738</v>
          </cell>
          <cell r="C30">
            <v>2117</v>
          </cell>
          <cell r="D30">
            <v>0</v>
          </cell>
          <cell r="E30">
            <v>1296</v>
          </cell>
          <cell r="F30">
            <v>0</v>
          </cell>
          <cell r="G30">
            <v>3344</v>
          </cell>
          <cell r="H30">
            <v>15208</v>
          </cell>
          <cell r="I30">
            <v>6270</v>
          </cell>
          <cell r="K30">
            <v>0</v>
          </cell>
          <cell r="L30">
            <v>204973</v>
          </cell>
        </row>
        <row r="31">
          <cell r="A31" t="str">
            <v>Fort Elliott CISD</v>
          </cell>
          <cell r="B31">
            <v>66283</v>
          </cell>
          <cell r="C31">
            <v>685</v>
          </cell>
          <cell r="D31">
            <v>0</v>
          </cell>
          <cell r="E31">
            <v>1500</v>
          </cell>
          <cell r="F31">
            <v>0</v>
          </cell>
          <cell r="G31">
            <v>1500</v>
          </cell>
          <cell r="H31">
            <v>0</v>
          </cell>
          <cell r="I31">
            <v>0</v>
          </cell>
          <cell r="K31">
            <v>0</v>
          </cell>
          <cell r="L31">
            <v>69968</v>
          </cell>
        </row>
        <row r="32">
          <cell r="A32" t="str">
            <v>Frank Phillips College</v>
          </cell>
          <cell r="B32">
            <v>159912</v>
          </cell>
          <cell r="C32">
            <v>1978</v>
          </cell>
          <cell r="D32">
            <v>0</v>
          </cell>
          <cell r="E32">
            <v>3169</v>
          </cell>
          <cell r="F32">
            <v>0</v>
          </cell>
          <cell r="G32">
            <v>8720</v>
          </cell>
          <cell r="H32">
            <v>6075</v>
          </cell>
          <cell r="I32">
            <v>2090</v>
          </cell>
          <cell r="K32">
            <v>0</v>
          </cell>
          <cell r="L32">
            <v>181944</v>
          </cell>
        </row>
        <row r="33">
          <cell r="A33" t="str">
            <v>Frankston ISD</v>
          </cell>
          <cell r="B33">
            <v>107496</v>
          </cell>
          <cell r="C33">
            <v>1290</v>
          </cell>
          <cell r="D33">
            <v>0</v>
          </cell>
          <cell r="E33">
            <v>1240</v>
          </cell>
          <cell r="F33">
            <v>0</v>
          </cell>
          <cell r="G33">
            <v>2878</v>
          </cell>
          <cell r="H33">
            <v>6376</v>
          </cell>
          <cell r="I33">
            <v>2646</v>
          </cell>
          <cell r="K33">
            <v>0</v>
          </cell>
          <cell r="L33">
            <v>121926</v>
          </cell>
        </row>
        <row r="34">
          <cell r="A34" t="str">
            <v>Garner ISD</v>
          </cell>
          <cell r="B34">
            <v>23447</v>
          </cell>
          <cell r="C34">
            <v>267</v>
          </cell>
          <cell r="D34">
            <v>0</v>
          </cell>
          <cell r="E34">
            <v>1000</v>
          </cell>
          <cell r="F34">
            <v>0</v>
          </cell>
          <cell r="G34">
            <v>1500</v>
          </cell>
          <cell r="H34">
            <v>2488</v>
          </cell>
          <cell r="I34">
            <v>1421</v>
          </cell>
          <cell r="K34">
            <v>0</v>
          </cell>
          <cell r="L34">
            <v>30123</v>
          </cell>
        </row>
        <row r="35">
          <cell r="A35" t="str">
            <v>Garrison ISD</v>
          </cell>
          <cell r="B35">
            <v>72977</v>
          </cell>
          <cell r="C35">
            <v>898</v>
          </cell>
          <cell r="D35">
            <v>0</v>
          </cell>
          <cell r="E35">
            <v>1877</v>
          </cell>
          <cell r="F35">
            <v>1500</v>
          </cell>
          <cell r="G35">
            <v>3031</v>
          </cell>
          <cell r="H35">
            <v>8464</v>
          </cell>
          <cell r="I35">
            <v>3757</v>
          </cell>
          <cell r="K35">
            <v>0</v>
          </cell>
          <cell r="L35">
            <v>92504</v>
          </cell>
        </row>
        <row r="36">
          <cell r="A36" t="str">
            <v>Gholson ISD</v>
          </cell>
          <cell r="B36">
            <v>29429</v>
          </cell>
          <cell r="C36">
            <v>317</v>
          </cell>
          <cell r="D36">
            <v>0</v>
          </cell>
          <cell r="E36">
            <v>1000</v>
          </cell>
          <cell r="F36">
            <v>0</v>
          </cell>
          <cell r="G36">
            <v>1500</v>
          </cell>
          <cell r="H36">
            <v>2156</v>
          </cell>
          <cell r="I36">
            <v>1523</v>
          </cell>
          <cell r="K36">
            <v>0</v>
          </cell>
          <cell r="L36">
            <v>35925</v>
          </cell>
        </row>
        <row r="37">
          <cell r="A37" t="str">
            <v>Gold-Burg ISD</v>
          </cell>
          <cell r="B37">
            <v>31219</v>
          </cell>
          <cell r="C37">
            <v>310</v>
          </cell>
          <cell r="D37">
            <v>0</v>
          </cell>
          <cell r="E37">
            <v>1000</v>
          </cell>
          <cell r="F37">
            <v>0</v>
          </cell>
          <cell r="G37">
            <v>1500</v>
          </cell>
          <cell r="H37">
            <v>2283</v>
          </cell>
          <cell r="I37">
            <v>1174</v>
          </cell>
          <cell r="K37">
            <v>0</v>
          </cell>
          <cell r="L37">
            <v>37486</v>
          </cell>
        </row>
        <row r="38">
          <cell r="A38" t="str">
            <v>Grady ISD</v>
          </cell>
          <cell r="B38">
            <v>133490</v>
          </cell>
          <cell r="C38">
            <v>1608</v>
          </cell>
          <cell r="D38">
            <v>0</v>
          </cell>
          <cell r="E38">
            <v>1000</v>
          </cell>
          <cell r="F38">
            <v>3333</v>
          </cell>
          <cell r="G38">
            <v>1500</v>
          </cell>
          <cell r="H38">
            <v>8926</v>
          </cell>
          <cell r="I38">
            <v>5379</v>
          </cell>
          <cell r="K38">
            <v>0</v>
          </cell>
          <cell r="L38">
            <v>155236</v>
          </cell>
        </row>
        <row r="39">
          <cell r="A39" t="str">
            <v>Grand Saline ISD</v>
          </cell>
          <cell r="B39">
            <v>130718</v>
          </cell>
          <cell r="C39">
            <v>1588</v>
          </cell>
          <cell r="D39">
            <v>0</v>
          </cell>
          <cell r="E39">
            <v>1983</v>
          </cell>
          <cell r="F39">
            <v>0</v>
          </cell>
          <cell r="G39">
            <v>3876</v>
          </cell>
          <cell r="H39">
            <v>7277</v>
          </cell>
          <cell r="I39">
            <v>2770</v>
          </cell>
          <cell r="K39">
            <v>0</v>
          </cell>
          <cell r="L39">
            <v>148212</v>
          </cell>
        </row>
        <row r="40">
          <cell r="A40" t="str">
            <v>Grandview ISD</v>
          </cell>
          <cell r="B40">
            <v>180880</v>
          </cell>
          <cell r="C40">
            <v>1946</v>
          </cell>
          <cell r="D40">
            <v>0</v>
          </cell>
          <cell r="E40">
            <v>2649</v>
          </cell>
          <cell r="F40">
            <v>0</v>
          </cell>
          <cell r="G40">
            <v>4373</v>
          </cell>
          <cell r="H40">
            <v>7736</v>
          </cell>
          <cell r="I40">
            <v>2356</v>
          </cell>
          <cell r="K40">
            <v>0</v>
          </cell>
          <cell r="L40">
            <v>199940</v>
          </cell>
        </row>
        <row r="41">
          <cell r="A41" t="str">
            <v>Grape Creek ISD</v>
          </cell>
          <cell r="B41">
            <v>121985</v>
          </cell>
          <cell r="C41">
            <v>1446</v>
          </cell>
          <cell r="D41">
            <v>0</v>
          </cell>
          <cell r="E41">
            <v>2123</v>
          </cell>
          <cell r="F41">
            <v>0</v>
          </cell>
          <cell r="G41">
            <v>5258</v>
          </cell>
          <cell r="H41">
            <v>8728</v>
          </cell>
          <cell r="I41">
            <v>7102</v>
          </cell>
          <cell r="K41">
            <v>0</v>
          </cell>
          <cell r="L41">
            <v>146642</v>
          </cell>
        </row>
        <row r="42">
          <cell r="A42" t="str">
            <v>Greenville ISD</v>
          </cell>
          <cell r="B42">
            <v>610059</v>
          </cell>
          <cell r="C42">
            <v>6893</v>
          </cell>
          <cell r="D42">
            <v>0</v>
          </cell>
          <cell r="E42">
            <v>10103</v>
          </cell>
          <cell r="F42">
            <v>2083</v>
          </cell>
          <cell r="G42">
            <v>15644</v>
          </cell>
          <cell r="H42">
            <v>29919</v>
          </cell>
          <cell r="I42">
            <v>16225</v>
          </cell>
          <cell r="K42">
            <v>20833</v>
          </cell>
          <cell r="L42">
            <v>711759</v>
          </cell>
        </row>
        <row r="43">
          <cell r="A43" t="str">
            <v>Hamlin ISD</v>
          </cell>
          <cell r="B43">
            <v>123582</v>
          </cell>
          <cell r="C43">
            <v>1071</v>
          </cell>
          <cell r="D43">
            <v>0</v>
          </cell>
          <cell r="E43">
            <v>1000</v>
          </cell>
          <cell r="F43">
            <v>0</v>
          </cell>
          <cell r="G43">
            <v>1805</v>
          </cell>
          <cell r="H43">
            <v>5951</v>
          </cell>
          <cell r="I43">
            <v>2675</v>
          </cell>
          <cell r="K43">
            <v>0</v>
          </cell>
          <cell r="L43">
            <v>136084</v>
          </cell>
        </row>
        <row r="44">
          <cell r="A44" t="str">
            <v>Henrietta ISD</v>
          </cell>
          <cell r="B44">
            <v>109124</v>
          </cell>
          <cell r="C44">
            <v>1439</v>
          </cell>
          <cell r="D44">
            <v>0</v>
          </cell>
          <cell r="E44">
            <v>1467</v>
          </cell>
          <cell r="F44">
            <v>0</v>
          </cell>
          <cell r="G44">
            <v>3503</v>
          </cell>
          <cell r="H44">
            <v>10249</v>
          </cell>
          <cell r="I44">
            <v>4100</v>
          </cell>
          <cell r="K44">
            <v>0</v>
          </cell>
          <cell r="L44">
            <v>129882</v>
          </cell>
        </row>
        <row r="45">
          <cell r="A45" t="str">
            <v>Hico ISD</v>
          </cell>
          <cell r="B45">
            <v>83979</v>
          </cell>
          <cell r="C45">
            <v>1159</v>
          </cell>
          <cell r="D45">
            <v>0</v>
          </cell>
          <cell r="E45">
            <v>1285</v>
          </cell>
          <cell r="F45">
            <v>1500</v>
          </cell>
          <cell r="G45">
            <v>2534</v>
          </cell>
          <cell r="H45">
            <v>6348</v>
          </cell>
          <cell r="I45">
            <v>2740</v>
          </cell>
          <cell r="K45">
            <v>0</v>
          </cell>
          <cell r="L45">
            <v>99545</v>
          </cell>
        </row>
        <row r="46">
          <cell r="A46" t="str">
            <v>Holliday ISD</v>
          </cell>
          <cell r="B46">
            <v>133571</v>
          </cell>
          <cell r="C46">
            <v>1337</v>
          </cell>
          <cell r="D46">
            <v>0</v>
          </cell>
          <cell r="E46">
            <v>1958</v>
          </cell>
          <cell r="F46">
            <v>1500</v>
          </cell>
          <cell r="G46">
            <v>3170</v>
          </cell>
          <cell r="H46">
            <v>8540</v>
          </cell>
          <cell r="I46">
            <v>3635</v>
          </cell>
          <cell r="K46">
            <v>2778</v>
          </cell>
          <cell r="L46">
            <v>156489</v>
          </cell>
        </row>
        <row r="47">
          <cell r="A47" t="str">
            <v>Hooks ISD</v>
          </cell>
          <cell r="B47">
            <v>139687</v>
          </cell>
          <cell r="C47">
            <v>1472</v>
          </cell>
          <cell r="D47">
            <v>0</v>
          </cell>
          <cell r="E47">
            <v>1879</v>
          </cell>
          <cell r="F47">
            <v>4999.67</v>
          </cell>
          <cell r="G47">
            <v>3245</v>
          </cell>
          <cell r="H47">
            <v>7374</v>
          </cell>
          <cell r="I47">
            <v>1549</v>
          </cell>
          <cell r="K47">
            <v>0</v>
          </cell>
          <cell r="L47">
            <v>160205.67000000001</v>
          </cell>
        </row>
        <row r="48">
          <cell r="A48" t="str">
            <v>Jacksboro ISD</v>
          </cell>
          <cell r="B48">
            <v>171791</v>
          </cell>
          <cell r="C48">
            <v>2208</v>
          </cell>
          <cell r="D48">
            <v>0</v>
          </cell>
          <cell r="E48">
            <v>1895</v>
          </cell>
          <cell r="F48">
            <v>9620</v>
          </cell>
          <cell r="G48">
            <v>3365</v>
          </cell>
          <cell r="H48">
            <v>12881</v>
          </cell>
          <cell r="I48">
            <v>4915</v>
          </cell>
          <cell r="K48">
            <v>0</v>
          </cell>
          <cell r="L48">
            <v>206675</v>
          </cell>
        </row>
        <row r="49">
          <cell r="A49" t="str">
            <v>Jayton-Girard ISD</v>
          </cell>
          <cell r="B49">
            <v>68031</v>
          </cell>
          <cell r="C49">
            <v>862</v>
          </cell>
          <cell r="D49">
            <v>0</v>
          </cell>
          <cell r="E49">
            <v>1000</v>
          </cell>
          <cell r="F49">
            <v>0</v>
          </cell>
          <cell r="G49">
            <v>1500</v>
          </cell>
          <cell r="H49">
            <v>6087</v>
          </cell>
          <cell r="I49">
            <v>3209</v>
          </cell>
          <cell r="K49">
            <v>0</v>
          </cell>
          <cell r="L49">
            <v>80689</v>
          </cell>
        </row>
        <row r="50">
          <cell r="A50" t="str">
            <v>Jefferson ISD</v>
          </cell>
          <cell r="B50">
            <v>86464</v>
          </cell>
          <cell r="C50">
            <v>1096</v>
          </cell>
          <cell r="D50">
            <v>0</v>
          </cell>
          <cell r="E50">
            <v>2182</v>
          </cell>
          <cell r="F50">
            <v>1500</v>
          </cell>
          <cell r="G50">
            <v>4766</v>
          </cell>
          <cell r="H50">
            <v>12520</v>
          </cell>
          <cell r="I50">
            <v>3605</v>
          </cell>
          <cell r="K50">
            <v>0</v>
          </cell>
          <cell r="L50">
            <v>112133</v>
          </cell>
        </row>
        <row r="51">
          <cell r="A51" t="str">
            <v>Laneville ISD</v>
          </cell>
          <cell r="B51">
            <v>38924</v>
          </cell>
          <cell r="C51">
            <v>363</v>
          </cell>
          <cell r="D51">
            <v>0</v>
          </cell>
          <cell r="E51">
            <v>1000</v>
          </cell>
          <cell r="F51">
            <v>0</v>
          </cell>
          <cell r="G51">
            <v>1500</v>
          </cell>
          <cell r="H51">
            <v>4313</v>
          </cell>
          <cell r="I51">
            <v>1442</v>
          </cell>
          <cell r="K51">
            <v>0</v>
          </cell>
          <cell r="L51">
            <v>47542</v>
          </cell>
        </row>
        <row r="52">
          <cell r="A52" t="str">
            <v>Lazbuddie ISD</v>
          </cell>
          <cell r="B52">
            <v>60532</v>
          </cell>
          <cell r="C52">
            <v>625</v>
          </cell>
          <cell r="D52">
            <v>0</v>
          </cell>
          <cell r="E52">
            <v>1000</v>
          </cell>
          <cell r="F52">
            <v>0</v>
          </cell>
          <cell r="G52">
            <v>1500</v>
          </cell>
          <cell r="H52">
            <v>4513</v>
          </cell>
          <cell r="I52">
            <v>1793</v>
          </cell>
          <cell r="K52">
            <v>0</v>
          </cell>
          <cell r="L52">
            <v>69963</v>
          </cell>
        </row>
        <row r="53">
          <cell r="A53" t="str">
            <v>Lexington ISD</v>
          </cell>
          <cell r="B53">
            <v>109137</v>
          </cell>
          <cell r="C53">
            <v>1166</v>
          </cell>
          <cell r="D53">
            <v>0</v>
          </cell>
          <cell r="E53">
            <v>2274</v>
          </cell>
          <cell r="F53">
            <v>0</v>
          </cell>
          <cell r="G53">
            <v>3668</v>
          </cell>
          <cell r="H53">
            <v>7811</v>
          </cell>
          <cell r="I53">
            <v>3621</v>
          </cell>
          <cell r="K53">
            <v>0</v>
          </cell>
          <cell r="L53">
            <v>127677</v>
          </cell>
        </row>
        <row r="54">
          <cell r="A54" t="str">
            <v>Lovelady ISD</v>
          </cell>
          <cell r="B54">
            <v>38795</v>
          </cell>
          <cell r="C54">
            <v>455</v>
          </cell>
          <cell r="D54">
            <v>0</v>
          </cell>
          <cell r="E54">
            <v>1518</v>
          </cell>
          <cell r="F54">
            <v>0</v>
          </cell>
          <cell r="G54">
            <v>3037</v>
          </cell>
          <cell r="H54">
            <v>0</v>
          </cell>
          <cell r="I54">
            <v>0</v>
          </cell>
          <cell r="K54">
            <v>0</v>
          </cell>
          <cell r="L54">
            <v>43805</v>
          </cell>
        </row>
        <row r="55">
          <cell r="A55" t="str">
            <v>Malakoff ISD</v>
          </cell>
          <cell r="B55">
            <v>151156</v>
          </cell>
          <cell r="C55">
            <v>2067</v>
          </cell>
          <cell r="D55">
            <v>0</v>
          </cell>
          <cell r="E55">
            <v>1787</v>
          </cell>
          <cell r="F55">
            <v>7013</v>
          </cell>
          <cell r="G55">
            <v>4979</v>
          </cell>
          <cell r="H55">
            <v>11407</v>
          </cell>
          <cell r="I55">
            <v>5150</v>
          </cell>
          <cell r="K55">
            <v>0</v>
          </cell>
          <cell r="L55">
            <v>183559</v>
          </cell>
        </row>
        <row r="56">
          <cell r="A56" t="str">
            <v>Marshall ISD</v>
          </cell>
          <cell r="B56">
            <v>503135</v>
          </cell>
          <cell r="C56">
            <v>6157</v>
          </cell>
          <cell r="D56">
            <v>0</v>
          </cell>
          <cell r="E56">
            <v>5156</v>
          </cell>
          <cell r="F56">
            <v>5556</v>
          </cell>
          <cell r="G56">
            <v>20108</v>
          </cell>
          <cell r="H56">
            <v>24875</v>
          </cell>
          <cell r="I56">
            <v>15616</v>
          </cell>
          <cell r="K56">
            <v>0</v>
          </cell>
          <cell r="L56">
            <v>580603</v>
          </cell>
        </row>
        <row r="57">
          <cell r="A57" t="str">
            <v>May ISD</v>
          </cell>
          <cell r="B57">
            <v>53900</v>
          </cell>
          <cell r="C57">
            <v>583</v>
          </cell>
          <cell r="D57">
            <v>0</v>
          </cell>
          <cell r="E57">
            <v>1000</v>
          </cell>
          <cell r="F57">
            <v>1500</v>
          </cell>
          <cell r="G57">
            <v>1500</v>
          </cell>
          <cell r="H57">
            <v>4364</v>
          </cell>
          <cell r="I57">
            <v>1967</v>
          </cell>
          <cell r="K57">
            <v>0</v>
          </cell>
          <cell r="L57">
            <v>64814</v>
          </cell>
        </row>
        <row r="58">
          <cell r="A58" t="str">
            <v>McLennan Community College</v>
          </cell>
          <cell r="B58">
            <v>349139</v>
          </cell>
          <cell r="C58">
            <v>4605</v>
          </cell>
          <cell r="D58">
            <v>0</v>
          </cell>
          <cell r="E58">
            <v>10002</v>
          </cell>
          <cell r="F58">
            <v>8125</v>
          </cell>
          <cell r="G58">
            <v>16098</v>
          </cell>
          <cell r="H58">
            <v>11046</v>
          </cell>
          <cell r="I58">
            <v>1825</v>
          </cell>
          <cell r="K58">
            <v>10650</v>
          </cell>
          <cell r="L58">
            <v>411490</v>
          </cell>
        </row>
        <row r="59">
          <cell r="A59" t="str">
            <v>Mineola ISD</v>
          </cell>
          <cell r="B59">
            <v>172898</v>
          </cell>
          <cell r="C59">
            <v>2135</v>
          </cell>
          <cell r="D59">
            <v>0</v>
          </cell>
          <cell r="E59">
            <v>2133</v>
          </cell>
          <cell r="F59">
            <v>1500</v>
          </cell>
          <cell r="G59">
            <v>3961</v>
          </cell>
          <cell r="H59">
            <v>8115</v>
          </cell>
          <cell r="I59">
            <v>4525</v>
          </cell>
          <cell r="K59">
            <v>0</v>
          </cell>
          <cell r="L59">
            <v>195267</v>
          </cell>
        </row>
        <row r="60">
          <cell r="A60" t="str">
            <v>Mt. Enterprise ISD</v>
          </cell>
          <cell r="B60">
            <v>41469</v>
          </cell>
          <cell r="C60">
            <v>522</v>
          </cell>
          <cell r="D60">
            <v>0</v>
          </cell>
          <cell r="E60">
            <v>1000</v>
          </cell>
          <cell r="F60">
            <v>2319</v>
          </cell>
          <cell r="G60">
            <v>1500</v>
          </cell>
          <cell r="H60">
            <v>5382</v>
          </cell>
          <cell r="I60">
            <v>2025</v>
          </cell>
          <cell r="K60">
            <v>0</v>
          </cell>
          <cell r="L60">
            <v>54217</v>
          </cell>
        </row>
        <row r="61">
          <cell r="A61" t="str">
            <v>Nazareth ISD</v>
          </cell>
          <cell r="B61">
            <v>75019</v>
          </cell>
          <cell r="C61">
            <v>451</v>
          </cell>
          <cell r="D61">
            <v>0</v>
          </cell>
          <cell r="E61">
            <v>1000</v>
          </cell>
          <cell r="F61">
            <v>0</v>
          </cell>
          <cell r="G61">
            <v>1500</v>
          </cell>
          <cell r="H61">
            <v>8887</v>
          </cell>
          <cell r="I61">
            <v>2642</v>
          </cell>
          <cell r="K61">
            <v>0</v>
          </cell>
          <cell r="L61">
            <v>89499</v>
          </cell>
        </row>
        <row r="62">
          <cell r="A62" t="str">
            <v>Neches ISD</v>
          </cell>
          <cell r="B62">
            <v>42272</v>
          </cell>
          <cell r="C62">
            <v>478</v>
          </cell>
          <cell r="D62">
            <v>0</v>
          </cell>
          <cell r="E62">
            <v>1000</v>
          </cell>
          <cell r="F62">
            <v>724.67000000000019</v>
          </cell>
          <cell r="G62">
            <v>1500</v>
          </cell>
          <cell r="H62">
            <v>7529</v>
          </cell>
          <cell r="I62">
            <v>2214</v>
          </cell>
          <cell r="K62">
            <v>0</v>
          </cell>
          <cell r="L62">
            <v>55717.67</v>
          </cell>
        </row>
        <row r="63">
          <cell r="A63" t="str">
            <v>New Summerfield ISD</v>
          </cell>
          <cell r="B63">
            <v>79143</v>
          </cell>
          <cell r="C63">
            <v>1084</v>
          </cell>
          <cell r="D63">
            <v>0</v>
          </cell>
          <cell r="E63">
            <v>1362</v>
          </cell>
          <cell r="F63">
            <v>0</v>
          </cell>
          <cell r="G63">
            <v>2529</v>
          </cell>
          <cell r="H63">
            <v>6970</v>
          </cell>
          <cell r="I63">
            <v>2148</v>
          </cell>
          <cell r="K63">
            <v>0</v>
          </cell>
          <cell r="L63">
            <v>93236</v>
          </cell>
        </row>
        <row r="64">
          <cell r="A64" t="str">
            <v>Newcastle ISD</v>
          </cell>
          <cell r="B64">
            <v>37380</v>
          </cell>
          <cell r="C64">
            <v>435</v>
          </cell>
          <cell r="D64">
            <v>0</v>
          </cell>
          <cell r="E64">
            <v>1000</v>
          </cell>
          <cell r="F64">
            <v>0</v>
          </cell>
          <cell r="G64">
            <v>1500</v>
          </cell>
          <cell r="H64">
            <v>2314</v>
          </cell>
          <cell r="I64">
            <v>1024</v>
          </cell>
          <cell r="K64">
            <v>0</v>
          </cell>
          <cell r="L64">
            <v>43653</v>
          </cell>
        </row>
        <row r="65">
          <cell r="A65" t="str">
            <v>Nocona ISD</v>
          </cell>
          <cell r="B65">
            <v>80455</v>
          </cell>
          <cell r="C65">
            <v>1117</v>
          </cell>
          <cell r="D65">
            <v>0</v>
          </cell>
          <cell r="E65">
            <v>1913</v>
          </cell>
          <cell r="F65">
            <v>7536</v>
          </cell>
          <cell r="G65">
            <v>3553</v>
          </cell>
          <cell r="H65">
            <v>7969</v>
          </cell>
          <cell r="I65">
            <v>4556</v>
          </cell>
          <cell r="K65">
            <v>0</v>
          </cell>
          <cell r="L65">
            <v>107099</v>
          </cell>
        </row>
        <row r="66">
          <cell r="A66" t="str">
            <v>North Lamar ISD</v>
          </cell>
          <cell r="B66">
            <v>215049</v>
          </cell>
          <cell r="C66">
            <v>2550</v>
          </cell>
          <cell r="D66">
            <v>0</v>
          </cell>
          <cell r="E66">
            <v>4548</v>
          </cell>
          <cell r="F66">
            <v>2778</v>
          </cell>
          <cell r="G66">
            <v>8581</v>
          </cell>
          <cell r="H66">
            <v>24771</v>
          </cell>
          <cell r="I66">
            <v>11333</v>
          </cell>
          <cell r="K66">
            <v>0</v>
          </cell>
          <cell r="L66">
            <v>269610</v>
          </cell>
        </row>
        <row r="67">
          <cell r="A67" t="str">
            <v>Northside ISD (Vernon)</v>
          </cell>
          <cell r="B67">
            <v>42589</v>
          </cell>
          <cell r="C67">
            <v>481</v>
          </cell>
          <cell r="D67">
            <v>0</v>
          </cell>
          <cell r="E67">
            <v>1000</v>
          </cell>
          <cell r="F67">
            <v>0</v>
          </cell>
          <cell r="G67">
            <v>1500</v>
          </cell>
          <cell r="H67">
            <v>4959</v>
          </cell>
          <cell r="I67">
            <v>1792</v>
          </cell>
          <cell r="K67">
            <v>0</v>
          </cell>
          <cell r="L67">
            <v>52321</v>
          </cell>
        </row>
        <row r="68">
          <cell r="A68" t="str">
            <v>Overton ISD</v>
          </cell>
          <cell r="B68">
            <v>78744</v>
          </cell>
          <cell r="C68">
            <v>1007</v>
          </cell>
          <cell r="D68">
            <v>0</v>
          </cell>
          <cell r="E68">
            <v>1000</v>
          </cell>
          <cell r="F68">
            <v>0</v>
          </cell>
          <cell r="G68">
            <v>2054</v>
          </cell>
          <cell r="H68">
            <v>7345</v>
          </cell>
          <cell r="I68">
            <v>1553</v>
          </cell>
          <cell r="K68">
            <v>0</v>
          </cell>
          <cell r="L68">
            <v>91703</v>
          </cell>
        </row>
        <row r="69">
          <cell r="A69" t="str">
            <v>Panther Creek CISD</v>
          </cell>
          <cell r="B69">
            <v>40000</v>
          </cell>
          <cell r="C69">
            <v>446</v>
          </cell>
          <cell r="D69">
            <v>0</v>
          </cell>
          <cell r="E69">
            <v>1000</v>
          </cell>
          <cell r="F69">
            <v>2778</v>
          </cell>
          <cell r="G69">
            <v>1500</v>
          </cell>
          <cell r="H69">
            <v>6093</v>
          </cell>
          <cell r="I69">
            <v>2375</v>
          </cell>
          <cell r="K69">
            <v>0</v>
          </cell>
          <cell r="L69">
            <v>54192</v>
          </cell>
        </row>
        <row r="70">
          <cell r="A70" t="str">
            <v>Paris ISD</v>
          </cell>
          <cell r="B70">
            <v>351258</v>
          </cell>
          <cell r="C70">
            <v>4589</v>
          </cell>
          <cell r="D70">
            <v>0</v>
          </cell>
          <cell r="E70">
            <v>8169</v>
          </cell>
          <cell r="F70">
            <v>9589</v>
          </cell>
          <cell r="G70">
            <v>14677</v>
          </cell>
          <cell r="H70">
            <v>51397</v>
          </cell>
          <cell r="I70">
            <v>10087</v>
          </cell>
          <cell r="K70">
            <v>0</v>
          </cell>
          <cell r="L70">
            <v>449766</v>
          </cell>
        </row>
        <row r="71">
          <cell r="A71" t="str">
            <v>Petrolia CISD</v>
          </cell>
          <cell r="B71">
            <v>107831</v>
          </cell>
          <cell r="C71">
            <v>965</v>
          </cell>
          <cell r="D71">
            <v>0</v>
          </cell>
          <cell r="E71">
            <v>1863</v>
          </cell>
          <cell r="F71">
            <v>0</v>
          </cell>
          <cell r="G71">
            <v>4092</v>
          </cell>
          <cell r="H71">
            <v>18997</v>
          </cell>
          <cell r="I71">
            <v>3306</v>
          </cell>
          <cell r="K71">
            <v>0</v>
          </cell>
          <cell r="L71">
            <v>137054</v>
          </cell>
        </row>
        <row r="72">
          <cell r="A72" t="str">
            <v>Pottsboro ISD</v>
          </cell>
          <cell r="B72">
            <v>168213</v>
          </cell>
          <cell r="C72">
            <v>2026</v>
          </cell>
          <cell r="D72">
            <v>0</v>
          </cell>
          <cell r="E72">
            <v>2319</v>
          </cell>
          <cell r="F72">
            <v>12083.119999999999</v>
          </cell>
          <cell r="G72">
            <v>5537</v>
          </cell>
          <cell r="H72">
            <v>12150</v>
          </cell>
          <cell r="I72">
            <v>5389</v>
          </cell>
          <cell r="K72">
            <v>0</v>
          </cell>
          <cell r="L72">
            <v>207717.12</v>
          </cell>
        </row>
        <row r="73">
          <cell r="A73" t="str">
            <v>Quanah ISD</v>
          </cell>
          <cell r="B73">
            <v>117755</v>
          </cell>
          <cell r="C73">
            <v>1365</v>
          </cell>
          <cell r="D73">
            <v>0</v>
          </cell>
          <cell r="E73">
            <v>1377</v>
          </cell>
          <cell r="F73">
            <v>5989</v>
          </cell>
          <cell r="G73">
            <v>1918</v>
          </cell>
          <cell r="H73">
            <v>7811</v>
          </cell>
          <cell r="I73">
            <v>3767</v>
          </cell>
          <cell r="K73">
            <v>0</v>
          </cell>
          <cell r="L73">
            <v>139982</v>
          </cell>
        </row>
        <row r="74">
          <cell r="A74" t="str">
            <v>Robert Lee ISD</v>
          </cell>
          <cell r="B74">
            <v>69436</v>
          </cell>
          <cell r="C74">
            <v>788</v>
          </cell>
          <cell r="D74">
            <v>0</v>
          </cell>
          <cell r="E74">
            <v>1000</v>
          </cell>
          <cell r="F74">
            <v>2460</v>
          </cell>
          <cell r="G74">
            <v>1500</v>
          </cell>
          <cell r="H74">
            <v>3488</v>
          </cell>
          <cell r="I74">
            <v>1527</v>
          </cell>
          <cell r="K74">
            <v>0</v>
          </cell>
          <cell r="L74">
            <v>80199</v>
          </cell>
        </row>
        <row r="75">
          <cell r="A75" t="str">
            <v>S&amp;S Consolidated ISD</v>
          </cell>
          <cell r="B75">
            <v>161765</v>
          </cell>
          <cell r="C75">
            <v>1910</v>
          </cell>
          <cell r="D75">
            <v>0</v>
          </cell>
          <cell r="E75">
            <v>2253</v>
          </cell>
          <cell r="F75">
            <v>0</v>
          </cell>
          <cell r="G75">
            <v>4755</v>
          </cell>
          <cell r="H75">
            <v>13327</v>
          </cell>
          <cell r="I75">
            <v>2319</v>
          </cell>
          <cell r="K75">
            <v>0</v>
          </cell>
          <cell r="L75">
            <v>186329</v>
          </cell>
        </row>
        <row r="76">
          <cell r="A76" t="str">
            <v>Santa Anna ISD</v>
          </cell>
          <cell r="B76">
            <v>45305</v>
          </cell>
          <cell r="C76">
            <v>496</v>
          </cell>
          <cell r="D76">
            <v>0</v>
          </cell>
          <cell r="E76">
            <v>1000</v>
          </cell>
          <cell r="F76">
            <v>0</v>
          </cell>
          <cell r="G76">
            <v>1500</v>
          </cell>
          <cell r="H76">
            <v>2480</v>
          </cell>
          <cell r="I76">
            <v>1192</v>
          </cell>
          <cell r="K76">
            <v>0</v>
          </cell>
          <cell r="L76">
            <v>51973</v>
          </cell>
        </row>
        <row r="77">
          <cell r="A77" t="str">
            <v>Santo ISD</v>
          </cell>
          <cell r="B77">
            <v>68621</v>
          </cell>
          <cell r="C77">
            <v>582</v>
          </cell>
          <cell r="D77">
            <v>0</v>
          </cell>
          <cell r="E77">
            <v>1063</v>
          </cell>
          <cell r="F77">
            <v>0</v>
          </cell>
          <cell r="G77">
            <v>1974</v>
          </cell>
          <cell r="H77">
            <v>9235</v>
          </cell>
          <cell r="I77">
            <v>5129</v>
          </cell>
          <cell r="K77">
            <v>0</v>
          </cell>
          <cell r="L77">
            <v>86604</v>
          </cell>
        </row>
        <row r="78">
          <cell r="A78" t="str">
            <v>Sonora ISD</v>
          </cell>
          <cell r="B78">
            <v>182427</v>
          </cell>
          <cell r="C78">
            <v>1852</v>
          </cell>
          <cell r="D78">
            <v>0</v>
          </cell>
          <cell r="E78">
            <v>1498</v>
          </cell>
          <cell r="F78">
            <v>5333</v>
          </cell>
          <cell r="G78">
            <v>2643</v>
          </cell>
          <cell r="H78">
            <v>14348</v>
          </cell>
          <cell r="I78">
            <v>6205</v>
          </cell>
          <cell r="K78">
            <v>0</v>
          </cell>
          <cell r="L78">
            <v>214306</v>
          </cell>
        </row>
        <row r="79">
          <cell r="A79" t="str">
            <v>Southland ISD</v>
          </cell>
          <cell r="B79">
            <v>25747</v>
          </cell>
          <cell r="C79">
            <v>255</v>
          </cell>
          <cell r="D79">
            <v>0</v>
          </cell>
          <cell r="E79">
            <v>1000</v>
          </cell>
          <cell r="F79">
            <v>4444</v>
          </cell>
          <cell r="G79">
            <v>1500</v>
          </cell>
          <cell r="H79">
            <v>8455</v>
          </cell>
          <cell r="I79">
            <v>1918</v>
          </cell>
          <cell r="K79">
            <v>0</v>
          </cell>
          <cell r="L79">
            <v>43319</v>
          </cell>
        </row>
        <row r="80">
          <cell r="A80" t="str">
            <v>Spearman ISD</v>
          </cell>
          <cell r="B80">
            <v>152154</v>
          </cell>
          <cell r="C80">
            <v>1868</v>
          </cell>
          <cell r="D80">
            <v>0</v>
          </cell>
          <cell r="E80">
            <v>1739</v>
          </cell>
          <cell r="F80">
            <v>5128</v>
          </cell>
          <cell r="G80">
            <v>2789</v>
          </cell>
          <cell r="H80">
            <v>9613</v>
          </cell>
          <cell r="I80">
            <v>5763</v>
          </cell>
          <cell r="K80">
            <v>0</v>
          </cell>
          <cell r="L80">
            <v>179054</v>
          </cell>
        </row>
        <row r="81">
          <cell r="A81" t="str">
            <v>Stanton ISD</v>
          </cell>
          <cell r="B81">
            <v>198801</v>
          </cell>
          <cell r="C81">
            <v>2504</v>
          </cell>
          <cell r="D81">
            <v>0</v>
          </cell>
          <cell r="E81">
            <v>1858</v>
          </cell>
          <cell r="F81">
            <v>1500</v>
          </cell>
          <cell r="G81">
            <v>3450</v>
          </cell>
          <cell r="H81">
            <v>22195</v>
          </cell>
          <cell r="I81">
            <v>12178</v>
          </cell>
          <cell r="K81">
            <v>0</v>
          </cell>
          <cell r="L81">
            <v>242486</v>
          </cell>
        </row>
        <row r="82">
          <cell r="A82" t="str">
            <v>Trinidad ISD</v>
          </cell>
          <cell r="B82">
            <v>42894</v>
          </cell>
          <cell r="C82">
            <v>398</v>
          </cell>
          <cell r="D82">
            <v>0</v>
          </cell>
          <cell r="E82">
            <v>1086</v>
          </cell>
          <cell r="F82">
            <v>0</v>
          </cell>
          <cell r="G82">
            <v>1687</v>
          </cell>
          <cell r="H82">
            <v>5332</v>
          </cell>
          <cell r="I82">
            <v>1461</v>
          </cell>
          <cell r="K82">
            <v>0</v>
          </cell>
          <cell r="L82">
            <v>52858</v>
          </cell>
        </row>
        <row r="83">
          <cell r="A83" t="str">
            <v>Trinity ISD</v>
          </cell>
          <cell r="B83">
            <v>142990</v>
          </cell>
          <cell r="C83">
            <v>1415</v>
          </cell>
          <cell r="D83">
            <v>0</v>
          </cell>
          <cell r="E83">
            <v>2113</v>
          </cell>
          <cell r="F83">
            <v>2083</v>
          </cell>
          <cell r="G83">
            <v>3924</v>
          </cell>
          <cell r="H83">
            <v>14877</v>
          </cell>
          <cell r="I83">
            <v>5709</v>
          </cell>
          <cell r="K83">
            <v>4861</v>
          </cell>
          <cell r="L83">
            <v>177972</v>
          </cell>
        </row>
        <row r="84">
          <cell r="A84" t="str">
            <v>Trinity Valley Community College</v>
          </cell>
          <cell r="B84">
            <v>284556</v>
          </cell>
          <cell r="C84">
            <v>3787</v>
          </cell>
          <cell r="D84">
            <v>0</v>
          </cell>
          <cell r="E84">
            <v>6645</v>
          </cell>
          <cell r="F84">
            <v>7229</v>
          </cell>
          <cell r="G84">
            <v>12475</v>
          </cell>
          <cell r="H84">
            <v>15917</v>
          </cell>
          <cell r="I84">
            <v>3790</v>
          </cell>
          <cell r="K84">
            <v>9650</v>
          </cell>
          <cell r="L84">
            <v>344049</v>
          </cell>
        </row>
        <row r="85">
          <cell r="A85" t="str">
            <v>Troup ISD</v>
          </cell>
          <cell r="B85">
            <v>134474</v>
          </cell>
          <cell r="C85">
            <v>1541</v>
          </cell>
          <cell r="D85">
            <v>0</v>
          </cell>
          <cell r="E85">
            <v>1904</v>
          </cell>
          <cell r="F85">
            <v>0</v>
          </cell>
          <cell r="G85">
            <v>7281</v>
          </cell>
          <cell r="H85">
            <v>6581</v>
          </cell>
          <cell r="I85">
            <v>3245</v>
          </cell>
          <cell r="K85">
            <v>0</v>
          </cell>
          <cell r="L85">
            <v>155026</v>
          </cell>
        </row>
        <row r="86">
          <cell r="A86" t="str">
            <v>Turkey-Quitaque ISD</v>
          </cell>
          <cell r="B86">
            <v>44107</v>
          </cell>
          <cell r="C86">
            <v>456</v>
          </cell>
          <cell r="D86">
            <v>0</v>
          </cell>
          <cell r="E86">
            <v>1000</v>
          </cell>
          <cell r="F86">
            <v>0</v>
          </cell>
          <cell r="G86">
            <v>1500</v>
          </cell>
          <cell r="H86">
            <v>7769</v>
          </cell>
          <cell r="I86">
            <v>1722</v>
          </cell>
          <cell r="K86">
            <v>0</v>
          </cell>
          <cell r="L86">
            <v>56554</v>
          </cell>
        </row>
        <row r="87">
          <cell r="A87" t="str">
            <v>Tyler Jr College</v>
          </cell>
          <cell r="B87">
            <v>619045</v>
          </cell>
          <cell r="C87">
            <v>7765</v>
          </cell>
          <cell r="D87">
            <v>0</v>
          </cell>
          <cell r="E87">
            <v>0</v>
          </cell>
          <cell r="F87">
            <v>28684</v>
          </cell>
          <cell r="G87">
            <v>0</v>
          </cell>
          <cell r="H87">
            <v>13141</v>
          </cell>
          <cell r="I87">
            <v>2941</v>
          </cell>
          <cell r="K87">
            <v>0</v>
          </cell>
          <cell r="L87">
            <v>671576</v>
          </cell>
        </row>
        <row r="88">
          <cell r="A88" t="str">
            <v>Vernon ISD</v>
          </cell>
          <cell r="B88">
            <v>218667</v>
          </cell>
          <cell r="C88">
            <v>2565</v>
          </cell>
          <cell r="D88">
            <v>0</v>
          </cell>
          <cell r="E88">
            <v>4418</v>
          </cell>
          <cell r="F88">
            <v>0</v>
          </cell>
          <cell r="G88">
            <v>7828</v>
          </cell>
          <cell r="H88">
            <v>14811</v>
          </cell>
          <cell r="I88">
            <v>6257</v>
          </cell>
          <cell r="K88">
            <v>0</v>
          </cell>
          <cell r="L88">
            <v>254546</v>
          </cell>
        </row>
        <row r="89">
          <cell r="A89" t="str">
            <v>Weatherford ISD</v>
          </cell>
          <cell r="B89">
            <v>693346</v>
          </cell>
          <cell r="C89">
            <v>8253</v>
          </cell>
          <cell r="D89">
            <v>0</v>
          </cell>
          <cell r="E89">
            <v>10198</v>
          </cell>
          <cell r="F89">
            <v>5294</v>
          </cell>
          <cell r="G89">
            <v>17483</v>
          </cell>
          <cell r="H89">
            <v>19015</v>
          </cell>
          <cell r="I89">
            <v>8601</v>
          </cell>
          <cell r="K89">
            <v>0</v>
          </cell>
          <cell r="L89">
            <v>762190</v>
          </cell>
        </row>
        <row r="90">
          <cell r="A90" t="str">
            <v>Wellington ISD</v>
          </cell>
          <cell r="B90">
            <v>99372</v>
          </cell>
          <cell r="C90">
            <v>1051</v>
          </cell>
          <cell r="D90">
            <v>0</v>
          </cell>
          <cell r="E90">
            <v>1190</v>
          </cell>
          <cell r="F90">
            <v>0</v>
          </cell>
          <cell r="G90">
            <v>2631</v>
          </cell>
          <cell r="H90">
            <v>10265</v>
          </cell>
          <cell r="I90">
            <v>5415</v>
          </cell>
          <cell r="K90">
            <v>0</v>
          </cell>
          <cell r="L90">
            <v>119924</v>
          </cell>
        </row>
        <row r="91">
          <cell r="A91" t="str">
            <v>Wells ISD</v>
          </cell>
          <cell r="B91">
            <v>54258</v>
          </cell>
          <cell r="C91">
            <v>777</v>
          </cell>
          <cell r="D91">
            <v>0</v>
          </cell>
          <cell r="E91">
            <v>1142</v>
          </cell>
          <cell r="F91">
            <v>0</v>
          </cell>
          <cell r="G91">
            <v>1745</v>
          </cell>
          <cell r="H91">
            <v>4775</v>
          </cell>
          <cell r="I91">
            <v>1561</v>
          </cell>
          <cell r="K91">
            <v>0</v>
          </cell>
          <cell r="L91">
            <v>64258</v>
          </cell>
        </row>
        <row r="92">
          <cell r="A92" t="str">
            <v>West Rusk County CISD</v>
          </cell>
          <cell r="B92">
            <v>100323</v>
          </cell>
          <cell r="C92">
            <v>1265</v>
          </cell>
          <cell r="D92">
            <v>0</v>
          </cell>
          <cell r="E92">
            <v>2315</v>
          </cell>
          <cell r="F92">
            <v>1500</v>
          </cell>
          <cell r="G92">
            <v>4944</v>
          </cell>
          <cell r="H92">
            <v>16214</v>
          </cell>
          <cell r="I92">
            <v>5556</v>
          </cell>
          <cell r="K92">
            <v>0</v>
          </cell>
          <cell r="L92">
            <v>132117</v>
          </cell>
        </row>
        <row r="93">
          <cell r="A93" t="str">
            <v>West Sabine ISD</v>
          </cell>
          <cell r="B93">
            <v>63853</v>
          </cell>
          <cell r="C93">
            <v>848</v>
          </cell>
          <cell r="D93">
            <v>0</v>
          </cell>
          <cell r="E93">
            <v>1175</v>
          </cell>
          <cell r="F93">
            <v>0</v>
          </cell>
          <cell r="G93">
            <v>7095</v>
          </cell>
          <cell r="H93">
            <v>5175</v>
          </cell>
          <cell r="I93">
            <v>2903</v>
          </cell>
          <cell r="K93">
            <v>0</v>
          </cell>
          <cell r="L93">
            <v>81049</v>
          </cell>
        </row>
        <row r="94">
          <cell r="A94" t="str">
            <v>Western Texas College</v>
          </cell>
          <cell r="B94">
            <v>289629</v>
          </cell>
          <cell r="C94">
            <v>2706</v>
          </cell>
          <cell r="D94">
            <v>0</v>
          </cell>
          <cell r="E94">
            <v>3135</v>
          </cell>
          <cell r="F94">
            <v>5556</v>
          </cell>
          <cell r="G94">
            <v>5822</v>
          </cell>
          <cell r="H94">
            <v>4298</v>
          </cell>
          <cell r="I94">
            <v>723</v>
          </cell>
          <cell r="K94">
            <v>9028</v>
          </cell>
          <cell r="L94">
            <v>320897</v>
          </cell>
        </row>
        <row r="95">
          <cell r="A95" t="str">
            <v>White Oak ISD</v>
          </cell>
          <cell r="B95">
            <v>202161</v>
          </cell>
          <cell r="C95">
            <v>2585</v>
          </cell>
          <cell r="D95">
            <v>0</v>
          </cell>
          <cell r="E95">
            <v>3296</v>
          </cell>
          <cell r="F95">
            <v>0</v>
          </cell>
          <cell r="G95">
            <v>7288</v>
          </cell>
          <cell r="H95">
            <v>13538</v>
          </cell>
          <cell r="I95">
            <v>3826</v>
          </cell>
          <cell r="K95">
            <v>0</v>
          </cell>
          <cell r="L95">
            <v>232694</v>
          </cell>
        </row>
        <row r="96">
          <cell r="A96" t="str">
            <v>Whitehouse ISD</v>
          </cell>
          <cell r="B96">
            <v>453195</v>
          </cell>
          <cell r="C96">
            <v>5324</v>
          </cell>
          <cell r="D96">
            <v>0</v>
          </cell>
          <cell r="E96">
            <v>7363</v>
          </cell>
          <cell r="F96">
            <v>11429</v>
          </cell>
          <cell r="G96">
            <v>14585</v>
          </cell>
          <cell r="H96">
            <v>25620</v>
          </cell>
          <cell r="I96">
            <v>11232</v>
          </cell>
          <cell r="K96">
            <v>0</v>
          </cell>
          <cell r="L96">
            <v>528748</v>
          </cell>
        </row>
        <row r="97">
          <cell r="A97" t="str">
            <v>Whitesboro ISD</v>
          </cell>
          <cell r="B97">
            <v>150471</v>
          </cell>
          <cell r="C97">
            <v>1887</v>
          </cell>
          <cell r="D97">
            <v>0</v>
          </cell>
          <cell r="E97">
            <v>3809</v>
          </cell>
          <cell r="F97">
            <v>1500</v>
          </cell>
          <cell r="G97">
            <v>6366</v>
          </cell>
          <cell r="H97">
            <v>11108</v>
          </cell>
          <cell r="I97">
            <v>4777</v>
          </cell>
          <cell r="K97">
            <v>0</v>
          </cell>
          <cell r="L97">
            <v>179918</v>
          </cell>
        </row>
        <row r="98">
          <cell r="A98" t="str">
            <v>Wood County SESSA</v>
          </cell>
          <cell r="B98">
            <v>7318</v>
          </cell>
          <cell r="C98">
            <v>79</v>
          </cell>
          <cell r="D98">
            <v>0</v>
          </cell>
          <cell r="E98">
            <v>1000</v>
          </cell>
          <cell r="F98">
            <v>0</v>
          </cell>
          <cell r="G98">
            <v>1500</v>
          </cell>
          <cell r="H98">
            <v>6072</v>
          </cell>
          <cell r="I98">
            <v>2566</v>
          </cell>
          <cell r="K98">
            <v>0</v>
          </cell>
          <cell r="L98">
            <v>18535</v>
          </cell>
        </row>
        <row r="99">
          <cell r="A99" t="str">
            <v>Zavalla ISD</v>
          </cell>
          <cell r="B99">
            <v>57342</v>
          </cell>
          <cell r="C99">
            <v>694</v>
          </cell>
          <cell r="D99">
            <v>0</v>
          </cell>
          <cell r="E99">
            <v>1000</v>
          </cell>
          <cell r="F99">
            <v>1500</v>
          </cell>
          <cell r="G99">
            <v>1500</v>
          </cell>
          <cell r="H99">
            <v>9588</v>
          </cell>
          <cell r="I99">
            <v>2192</v>
          </cell>
          <cell r="K99">
            <v>0</v>
          </cell>
          <cell r="L99">
            <v>73816</v>
          </cell>
        </row>
      </sheetData>
      <sheetData sheetId="4">
        <row r="3">
          <cell r="A3" t="str">
            <v>Alba-Golden ISD</v>
          </cell>
          <cell r="B3">
            <v>10000</v>
          </cell>
          <cell r="C3" t="str">
            <v>1% Min $100,000</v>
          </cell>
          <cell r="D3">
            <v>1000000</v>
          </cell>
          <cell r="E3" t="str">
            <v>Not Applicable</v>
          </cell>
          <cell r="F3" t="str">
            <v>$100,000 / $300,000 / $100,000</v>
          </cell>
          <cell r="G3" t="str">
            <v>Not Applicable</v>
          </cell>
          <cell r="H3">
            <v>500</v>
          </cell>
          <cell r="I3">
            <v>100000</v>
          </cell>
          <cell r="J3">
            <v>1000</v>
          </cell>
          <cell r="K3">
            <v>1000000</v>
          </cell>
          <cell r="L3">
            <v>5000</v>
          </cell>
          <cell r="M3" t="str">
            <v>No Coverage</v>
          </cell>
          <cell r="N3" t="str">
            <v>No Coverage</v>
          </cell>
          <cell r="O3" t="str">
            <v>No Coverage</v>
          </cell>
        </row>
        <row r="4">
          <cell r="A4" t="str">
            <v>Albany ISD</v>
          </cell>
          <cell r="B4">
            <v>5000</v>
          </cell>
          <cell r="C4" t="str">
            <v>2% Min $250,000</v>
          </cell>
          <cell r="D4">
            <v>1000000</v>
          </cell>
          <cell r="E4" t="str">
            <v>Not Applicable</v>
          </cell>
          <cell r="F4" t="str">
            <v>$100,000 / $300,000 / $100,000</v>
          </cell>
          <cell r="G4" t="str">
            <v>Not Applicable</v>
          </cell>
          <cell r="H4">
            <v>1000</v>
          </cell>
          <cell r="I4">
            <v>100000</v>
          </cell>
          <cell r="J4">
            <v>1000</v>
          </cell>
          <cell r="K4">
            <v>1000000</v>
          </cell>
          <cell r="L4">
            <v>2500</v>
          </cell>
          <cell r="M4" t="str">
            <v>No Coverage</v>
          </cell>
          <cell r="N4" t="str">
            <v>No Coverage</v>
          </cell>
          <cell r="O4" t="str">
            <v>No Coverage</v>
          </cell>
        </row>
        <row r="5">
          <cell r="A5" t="str">
            <v>Alvarado ISD</v>
          </cell>
          <cell r="B5">
            <v>10000</v>
          </cell>
          <cell r="C5" t="str">
            <v>1% Min $100,000</v>
          </cell>
          <cell r="D5">
            <v>1000000</v>
          </cell>
          <cell r="E5" t="str">
            <v>Not Applicable</v>
          </cell>
          <cell r="F5" t="str">
            <v>$100,000 / $300,000 / $100,000</v>
          </cell>
          <cell r="G5" t="str">
            <v>Not Applicable</v>
          </cell>
          <cell r="H5">
            <v>2500</v>
          </cell>
          <cell r="I5">
            <v>100000</v>
          </cell>
          <cell r="J5">
            <v>1000</v>
          </cell>
          <cell r="K5">
            <v>1000000</v>
          </cell>
          <cell r="L5">
            <v>5000</v>
          </cell>
          <cell r="M5">
            <v>1000000</v>
          </cell>
          <cell r="N5">
            <v>5000</v>
          </cell>
          <cell r="O5" t="str">
            <v>No Coverage</v>
          </cell>
        </row>
        <row r="6">
          <cell r="A6" t="str">
            <v>Amherst ISD</v>
          </cell>
          <cell r="B6">
            <v>5000</v>
          </cell>
          <cell r="C6" t="str">
            <v>1% Min $100,000</v>
          </cell>
          <cell r="D6">
            <v>1000000</v>
          </cell>
          <cell r="E6" t="str">
            <v>Not Applicable</v>
          </cell>
          <cell r="F6" t="str">
            <v>$100,000 / $300,000 / $100,000</v>
          </cell>
          <cell r="G6" t="str">
            <v>Not Applicable</v>
          </cell>
          <cell r="H6">
            <v>500</v>
          </cell>
          <cell r="I6">
            <v>100000</v>
          </cell>
          <cell r="J6">
            <v>1000</v>
          </cell>
          <cell r="K6">
            <v>1000000</v>
          </cell>
          <cell r="L6">
            <v>2500</v>
          </cell>
          <cell r="M6">
            <v>1000000</v>
          </cell>
          <cell r="N6">
            <v>10000</v>
          </cell>
          <cell r="O6" t="str">
            <v>No Coverage</v>
          </cell>
        </row>
        <row r="7">
          <cell r="A7" t="str">
            <v>Archer City ISD</v>
          </cell>
          <cell r="B7">
            <v>10000</v>
          </cell>
          <cell r="C7" t="str">
            <v>1% Min $100,000</v>
          </cell>
          <cell r="D7">
            <v>1000000</v>
          </cell>
          <cell r="E7" t="str">
            <v>Not Applicable</v>
          </cell>
          <cell r="F7" t="str">
            <v>$100,000 / $300,000 / $100,000</v>
          </cell>
          <cell r="G7" t="str">
            <v>Not Applicable</v>
          </cell>
          <cell r="H7">
            <v>500</v>
          </cell>
          <cell r="I7">
            <v>100000</v>
          </cell>
          <cell r="J7">
            <v>1000</v>
          </cell>
          <cell r="K7">
            <v>1000000</v>
          </cell>
          <cell r="L7">
            <v>2500</v>
          </cell>
          <cell r="M7">
            <v>1000000</v>
          </cell>
          <cell r="N7">
            <v>10000</v>
          </cell>
          <cell r="O7" t="str">
            <v>No Coverage</v>
          </cell>
        </row>
        <row r="8">
          <cell r="A8" t="str">
            <v>Arp ISD</v>
          </cell>
          <cell r="B8">
            <v>10000</v>
          </cell>
          <cell r="C8" t="str">
            <v>1% Min $100,000</v>
          </cell>
          <cell r="D8">
            <v>1000000</v>
          </cell>
          <cell r="E8" t="str">
            <v>Not Applicable</v>
          </cell>
          <cell r="F8" t="str">
            <v>$100,000 / $300,000 / $100,000</v>
          </cell>
          <cell r="G8" t="str">
            <v>Not Applicable</v>
          </cell>
          <cell r="H8">
            <v>500</v>
          </cell>
          <cell r="I8">
            <v>100000</v>
          </cell>
          <cell r="J8">
            <v>1000</v>
          </cell>
          <cell r="K8">
            <v>1000000</v>
          </cell>
          <cell r="L8">
            <v>2500</v>
          </cell>
          <cell r="M8">
            <v>1000000</v>
          </cell>
          <cell r="N8">
            <v>10000</v>
          </cell>
          <cell r="O8" t="str">
            <v>No Coverage</v>
          </cell>
        </row>
        <row r="9">
          <cell r="A9" t="str">
            <v>Ballinger ISD</v>
          </cell>
          <cell r="B9">
            <v>10000</v>
          </cell>
          <cell r="C9" t="str">
            <v>1% Min $250,000</v>
          </cell>
          <cell r="D9">
            <v>1000000</v>
          </cell>
          <cell r="E9" t="str">
            <v>Not Applicable</v>
          </cell>
          <cell r="F9" t="str">
            <v>$100,000 / $300,000 / $100,000</v>
          </cell>
          <cell r="G9" t="str">
            <v>Not Applicable</v>
          </cell>
          <cell r="H9">
            <v>500</v>
          </cell>
          <cell r="I9">
            <v>100000</v>
          </cell>
          <cell r="J9">
            <v>5000</v>
          </cell>
          <cell r="K9">
            <v>1000000</v>
          </cell>
          <cell r="L9">
            <v>2500</v>
          </cell>
          <cell r="M9">
            <v>1000000</v>
          </cell>
          <cell r="N9">
            <v>10000</v>
          </cell>
          <cell r="O9" t="str">
            <v>No Coverage</v>
          </cell>
        </row>
        <row r="10">
          <cell r="A10" t="str">
            <v>Bellevue ISD</v>
          </cell>
          <cell r="B10">
            <v>5000</v>
          </cell>
          <cell r="C10" t="str">
            <v>1% Min $100,000</v>
          </cell>
          <cell r="D10">
            <v>1000000</v>
          </cell>
          <cell r="E10" t="str">
            <v>Not Applicable</v>
          </cell>
          <cell r="F10" t="str">
            <v>$100,000 / $300,000 / $100,000</v>
          </cell>
          <cell r="G10" t="str">
            <v>Not Applicable</v>
          </cell>
          <cell r="H10">
            <v>1000</v>
          </cell>
          <cell r="I10">
            <v>100000</v>
          </cell>
          <cell r="J10">
            <v>1000</v>
          </cell>
          <cell r="K10">
            <v>1000000</v>
          </cell>
          <cell r="L10">
            <v>2500</v>
          </cell>
          <cell r="M10" t="str">
            <v>No Coverage</v>
          </cell>
          <cell r="N10" t="str">
            <v>No Coverage</v>
          </cell>
          <cell r="O10" t="str">
            <v>No Coverage</v>
          </cell>
        </row>
        <row r="11">
          <cell r="A11" t="str">
            <v>Booker ISD</v>
          </cell>
          <cell r="B11">
            <v>10000</v>
          </cell>
          <cell r="C11" t="str">
            <v>1% Min $100,000</v>
          </cell>
          <cell r="D11">
            <v>1000000</v>
          </cell>
          <cell r="E11" t="str">
            <v>Not Applicable</v>
          </cell>
          <cell r="F11" t="str">
            <v>$100,000 / $300,000 / $100,000</v>
          </cell>
          <cell r="G11" t="str">
            <v>Not Applicable</v>
          </cell>
          <cell r="H11">
            <v>2500</v>
          </cell>
          <cell r="I11">
            <v>100000</v>
          </cell>
          <cell r="J11">
            <v>1000</v>
          </cell>
          <cell r="K11">
            <v>1000000</v>
          </cell>
          <cell r="L11">
            <v>2500</v>
          </cell>
          <cell r="M11" t="str">
            <v>No Coverage</v>
          </cell>
          <cell r="N11" t="str">
            <v>No Coverage</v>
          </cell>
          <cell r="O11" t="str">
            <v>No Coverage</v>
          </cell>
        </row>
        <row r="12">
          <cell r="A12" t="str">
            <v>Boyd ISD</v>
          </cell>
          <cell r="B12">
            <v>10000</v>
          </cell>
          <cell r="C12" t="str">
            <v>1% Min $100,000</v>
          </cell>
          <cell r="D12">
            <v>1000000</v>
          </cell>
          <cell r="E12" t="str">
            <v>Not Applicable</v>
          </cell>
          <cell r="F12" t="str">
            <v>$100,000 / $300,000 / $100,000</v>
          </cell>
          <cell r="G12" t="str">
            <v>Not Applicable</v>
          </cell>
          <cell r="H12">
            <v>1000</v>
          </cell>
          <cell r="I12">
            <v>100000</v>
          </cell>
          <cell r="J12">
            <v>1000</v>
          </cell>
          <cell r="K12">
            <v>1000000</v>
          </cell>
          <cell r="L12">
            <v>2500</v>
          </cell>
          <cell r="M12" t="str">
            <v>No Coverage</v>
          </cell>
          <cell r="N12" t="str">
            <v>No Coverage</v>
          </cell>
          <cell r="O12" t="str">
            <v>No Coverage</v>
          </cell>
        </row>
        <row r="13">
          <cell r="A13" t="str">
            <v>Bronte ISD</v>
          </cell>
          <cell r="B13">
            <v>10000</v>
          </cell>
          <cell r="C13" t="str">
            <v>1% Min $100,000</v>
          </cell>
          <cell r="D13">
            <v>1000000</v>
          </cell>
          <cell r="E13" t="str">
            <v>Not Applicable</v>
          </cell>
          <cell r="F13" t="str">
            <v>$100,000 / $300,000 / $100,000</v>
          </cell>
          <cell r="G13" t="str">
            <v>Not Applicable</v>
          </cell>
          <cell r="H13">
            <v>500</v>
          </cell>
          <cell r="I13">
            <v>100000</v>
          </cell>
          <cell r="J13">
            <v>1000</v>
          </cell>
          <cell r="K13">
            <v>1000000</v>
          </cell>
          <cell r="L13">
            <v>2500</v>
          </cell>
          <cell r="M13" t="str">
            <v>No Coverage</v>
          </cell>
          <cell r="N13" t="str">
            <v>No Coverage</v>
          </cell>
          <cell r="O13" t="str">
            <v>No Coverage</v>
          </cell>
        </row>
        <row r="14">
          <cell r="A14" t="str">
            <v>Bynum ISD</v>
          </cell>
          <cell r="B14">
            <v>10000</v>
          </cell>
          <cell r="C14">
            <v>100000</v>
          </cell>
          <cell r="D14">
            <v>1000000</v>
          </cell>
          <cell r="E14" t="str">
            <v>Not Applicable</v>
          </cell>
          <cell r="F14" t="str">
            <v>$100,000 / $300,000 / $100,000</v>
          </cell>
          <cell r="G14" t="str">
            <v>Not Applicable</v>
          </cell>
          <cell r="H14">
            <v>500</v>
          </cell>
          <cell r="I14">
            <v>100000</v>
          </cell>
          <cell r="J14">
            <v>1000</v>
          </cell>
          <cell r="K14">
            <v>1000000</v>
          </cell>
          <cell r="L14">
            <v>2500</v>
          </cell>
          <cell r="M14">
            <v>1000000</v>
          </cell>
          <cell r="N14">
            <v>10000</v>
          </cell>
          <cell r="O14" t="str">
            <v>No Coverage</v>
          </cell>
        </row>
        <row r="15">
          <cell r="A15" t="str">
            <v>Canadian ISD</v>
          </cell>
          <cell r="B15">
            <v>50000</v>
          </cell>
          <cell r="C15" t="str">
            <v>1% Min $150,000</v>
          </cell>
          <cell r="D15">
            <v>1000000</v>
          </cell>
          <cell r="E15" t="str">
            <v>Not Applicable</v>
          </cell>
          <cell r="F15">
            <v>1000000</v>
          </cell>
          <cell r="G15" t="str">
            <v>Not Applicable</v>
          </cell>
          <cell r="H15">
            <v>5000</v>
          </cell>
          <cell r="I15">
            <v>100000</v>
          </cell>
          <cell r="J15">
            <v>1000</v>
          </cell>
          <cell r="K15">
            <v>1000000</v>
          </cell>
          <cell r="L15">
            <v>2500</v>
          </cell>
          <cell r="M15" t="str">
            <v>No Coverage</v>
          </cell>
          <cell r="N15" t="str">
            <v>No Coverage</v>
          </cell>
          <cell r="O15" t="str">
            <v>No Coverage</v>
          </cell>
        </row>
        <row r="16">
          <cell r="A16" t="str">
            <v>Carlisle ISD</v>
          </cell>
          <cell r="B16">
            <v>10000</v>
          </cell>
          <cell r="C16">
            <v>100000</v>
          </cell>
          <cell r="D16">
            <v>1000000</v>
          </cell>
          <cell r="E16" t="str">
            <v>Not Applicable</v>
          </cell>
          <cell r="F16" t="str">
            <v>$100,000 / $300,000 / $100,000</v>
          </cell>
          <cell r="G16" t="str">
            <v>Not Applicable</v>
          </cell>
          <cell r="H16">
            <v>500</v>
          </cell>
          <cell r="I16">
            <v>100000</v>
          </cell>
          <cell r="J16">
            <v>1000</v>
          </cell>
          <cell r="K16">
            <v>1000000</v>
          </cell>
          <cell r="L16">
            <v>2500</v>
          </cell>
          <cell r="M16" t="str">
            <v>No Coverage</v>
          </cell>
          <cell r="N16" t="str">
            <v>No Coverage</v>
          </cell>
          <cell r="O16" t="str">
            <v>No Coverage</v>
          </cell>
        </row>
        <row r="17">
          <cell r="A17" t="str">
            <v>Cayuga ISD</v>
          </cell>
          <cell r="B17">
            <v>10000</v>
          </cell>
          <cell r="C17">
            <v>100000</v>
          </cell>
          <cell r="D17">
            <v>1000000</v>
          </cell>
          <cell r="E17" t="str">
            <v>Not Applicable</v>
          </cell>
          <cell r="F17" t="str">
            <v>$100,000 / $300,000 / $100,000</v>
          </cell>
          <cell r="G17" t="str">
            <v>Not Applicable</v>
          </cell>
          <cell r="H17">
            <v>500</v>
          </cell>
          <cell r="I17">
            <v>100000</v>
          </cell>
          <cell r="J17">
            <v>1000</v>
          </cell>
          <cell r="K17">
            <v>1000000</v>
          </cell>
          <cell r="L17">
            <v>2500</v>
          </cell>
          <cell r="M17" t="str">
            <v>No Coverage</v>
          </cell>
          <cell r="N17" t="str">
            <v>No Coverage</v>
          </cell>
          <cell r="O17" t="str">
            <v>No Coverage</v>
          </cell>
        </row>
        <row r="18">
          <cell r="A18" t="str">
            <v>Chillicothe ISD</v>
          </cell>
          <cell r="B18">
            <v>5000</v>
          </cell>
          <cell r="C18" t="str">
            <v>2% Min $250,000</v>
          </cell>
          <cell r="D18">
            <v>1000000</v>
          </cell>
          <cell r="E18" t="str">
            <v>Not Applicable</v>
          </cell>
          <cell r="F18" t="str">
            <v>$100,000 / $300,000 / $100,000</v>
          </cell>
          <cell r="G18" t="str">
            <v>Not Applicable</v>
          </cell>
          <cell r="H18">
            <v>500</v>
          </cell>
          <cell r="I18">
            <v>100000</v>
          </cell>
          <cell r="J18">
            <v>1000</v>
          </cell>
          <cell r="K18">
            <v>1000000</v>
          </cell>
          <cell r="L18">
            <v>2500</v>
          </cell>
          <cell r="M18">
            <v>1000000</v>
          </cell>
          <cell r="N18">
            <v>10000</v>
          </cell>
          <cell r="O18" t="str">
            <v>No Coverage</v>
          </cell>
        </row>
        <row r="19">
          <cell r="A19" t="str">
            <v>Chisum ISD</v>
          </cell>
          <cell r="B19">
            <v>5000</v>
          </cell>
          <cell r="C19">
            <v>100000</v>
          </cell>
          <cell r="D19">
            <v>1000000</v>
          </cell>
          <cell r="E19" t="str">
            <v>Not Applicable</v>
          </cell>
          <cell r="F19" t="str">
            <v>$100,000 / $300,000 / $100,000</v>
          </cell>
          <cell r="G19" t="str">
            <v>Not Applicable</v>
          </cell>
          <cell r="H19">
            <v>500</v>
          </cell>
          <cell r="I19">
            <v>100000</v>
          </cell>
          <cell r="J19">
            <v>1000</v>
          </cell>
          <cell r="K19">
            <v>1000000</v>
          </cell>
          <cell r="L19">
            <v>5000</v>
          </cell>
          <cell r="M19">
            <v>1000000</v>
          </cell>
          <cell r="N19">
            <v>5000</v>
          </cell>
          <cell r="O19" t="str">
            <v>No Coverage</v>
          </cell>
        </row>
        <row r="20">
          <cell r="A20" t="str">
            <v>City View ISD</v>
          </cell>
          <cell r="B20">
            <v>25000</v>
          </cell>
          <cell r="C20" t="str">
            <v>1% Min $100,000</v>
          </cell>
          <cell r="D20">
            <v>1000000</v>
          </cell>
          <cell r="E20" t="str">
            <v>Not Applicable</v>
          </cell>
          <cell r="F20" t="str">
            <v>$100,000 / $300,000 / $100,000</v>
          </cell>
          <cell r="G20" t="str">
            <v>Not Applicable</v>
          </cell>
          <cell r="H20">
            <v>1000</v>
          </cell>
          <cell r="I20">
            <v>100000</v>
          </cell>
          <cell r="J20">
            <v>1000</v>
          </cell>
          <cell r="K20">
            <v>1000000</v>
          </cell>
          <cell r="L20">
            <v>2500</v>
          </cell>
          <cell r="M20">
            <v>1000000</v>
          </cell>
          <cell r="N20">
            <v>10000</v>
          </cell>
          <cell r="O20" t="str">
            <v>No Coverage</v>
          </cell>
        </row>
        <row r="21">
          <cell r="A21" t="str">
            <v>Cleveland ISD</v>
          </cell>
          <cell r="B21">
            <v>25000</v>
          </cell>
          <cell r="C21">
            <v>150000</v>
          </cell>
          <cell r="D21">
            <v>1000000</v>
          </cell>
          <cell r="E21" t="str">
            <v>Not Applicable</v>
          </cell>
          <cell r="F21" t="str">
            <v>$100,000 / $300,000 / $100,000</v>
          </cell>
          <cell r="G21">
            <v>2500</v>
          </cell>
          <cell r="H21">
            <v>500</v>
          </cell>
          <cell r="I21">
            <v>100000</v>
          </cell>
          <cell r="J21">
            <v>1000</v>
          </cell>
          <cell r="K21">
            <v>1000000</v>
          </cell>
          <cell r="L21">
            <v>10000</v>
          </cell>
          <cell r="M21">
            <v>1000000</v>
          </cell>
          <cell r="N21">
            <v>5000</v>
          </cell>
          <cell r="O21" t="str">
            <v>No Coverage</v>
          </cell>
        </row>
        <row r="22">
          <cell r="A22" t="str">
            <v>Cross Plains ISD</v>
          </cell>
          <cell r="B22">
            <v>5000</v>
          </cell>
          <cell r="C22" t="str">
            <v>1% Min $100,000</v>
          </cell>
          <cell r="D22">
            <v>1000000</v>
          </cell>
          <cell r="E22" t="str">
            <v>Not Applicable</v>
          </cell>
          <cell r="F22" t="str">
            <v>$100,000 / $300,000 / $100,000</v>
          </cell>
          <cell r="G22" t="str">
            <v>Not Applicable</v>
          </cell>
          <cell r="H22">
            <v>1000</v>
          </cell>
          <cell r="I22">
            <v>100000</v>
          </cell>
          <cell r="J22">
            <v>1000</v>
          </cell>
          <cell r="K22">
            <v>1000000</v>
          </cell>
          <cell r="L22">
            <v>2500</v>
          </cell>
          <cell r="M22" t="str">
            <v>No Coverage</v>
          </cell>
          <cell r="N22" t="str">
            <v>No Coverage</v>
          </cell>
          <cell r="O22" t="str">
            <v>No Coverage</v>
          </cell>
        </row>
        <row r="23">
          <cell r="A23" t="str">
            <v>DeLeon ISD</v>
          </cell>
          <cell r="B23">
            <v>25000</v>
          </cell>
          <cell r="C23" t="str">
            <v>2% Min $250,000</v>
          </cell>
          <cell r="D23">
            <v>1000000</v>
          </cell>
          <cell r="E23" t="str">
            <v>Not Applicable</v>
          </cell>
          <cell r="F23" t="str">
            <v>$100,000 / $300,000 / $100,000</v>
          </cell>
          <cell r="G23" t="str">
            <v>Not Applicable</v>
          </cell>
          <cell r="H23">
            <v>500</v>
          </cell>
          <cell r="I23">
            <v>100000</v>
          </cell>
          <cell r="J23">
            <v>1000</v>
          </cell>
          <cell r="K23">
            <v>1000000</v>
          </cell>
          <cell r="L23">
            <v>2500</v>
          </cell>
          <cell r="M23" t="str">
            <v>No Coverage</v>
          </cell>
          <cell r="N23" t="str">
            <v>No Coverage</v>
          </cell>
          <cell r="O23" t="str">
            <v>No Coverage</v>
          </cell>
        </row>
        <row r="24">
          <cell r="A24" t="str">
            <v>East Texas Charter School</v>
          </cell>
          <cell r="B24">
            <v>10000</v>
          </cell>
          <cell r="C24">
            <v>100000</v>
          </cell>
          <cell r="D24">
            <v>1000000</v>
          </cell>
          <cell r="E24" t="str">
            <v>Not Applicable</v>
          </cell>
          <cell r="F24" t="str">
            <v>$100,000 / $300,000 / $100,000</v>
          </cell>
          <cell r="G24" t="str">
            <v>Not Applicable</v>
          </cell>
          <cell r="H24">
            <v>500</v>
          </cell>
          <cell r="I24">
            <v>500000</v>
          </cell>
          <cell r="J24">
            <v>1000</v>
          </cell>
          <cell r="K24">
            <v>1000000</v>
          </cell>
          <cell r="L24">
            <v>2500</v>
          </cell>
          <cell r="M24" t="str">
            <v>No Coverage</v>
          </cell>
          <cell r="N24" t="str">
            <v>No Coverage</v>
          </cell>
          <cell r="O24">
            <v>2000000</v>
          </cell>
        </row>
        <row r="25">
          <cell r="A25" t="str">
            <v>Electra ISD</v>
          </cell>
          <cell r="B25">
            <v>10000</v>
          </cell>
          <cell r="C25" t="str">
            <v>1% Min $250,000</v>
          </cell>
          <cell r="D25">
            <v>1000000</v>
          </cell>
          <cell r="E25" t="str">
            <v>Not Applicable</v>
          </cell>
          <cell r="F25" t="str">
            <v>$100,000 / $300,000 / $100,000</v>
          </cell>
          <cell r="G25" t="str">
            <v>Not Applicable</v>
          </cell>
          <cell r="H25">
            <v>500</v>
          </cell>
          <cell r="I25">
            <v>100000</v>
          </cell>
          <cell r="J25">
            <v>1000</v>
          </cell>
          <cell r="K25">
            <v>1000000</v>
          </cell>
          <cell r="L25">
            <v>2500</v>
          </cell>
          <cell r="M25" t="str">
            <v>No Coverage</v>
          </cell>
          <cell r="N25" t="str">
            <v>No Coverage</v>
          </cell>
          <cell r="O25" t="str">
            <v>No Coverage</v>
          </cell>
        </row>
        <row r="26">
          <cell r="A26" t="str">
            <v>Elkhart ISD</v>
          </cell>
          <cell r="B26">
            <v>10000</v>
          </cell>
          <cell r="C26" t="str">
            <v>1% Min $100,000</v>
          </cell>
          <cell r="D26">
            <v>1000000</v>
          </cell>
          <cell r="E26" t="str">
            <v>Not Applicable</v>
          </cell>
          <cell r="F26" t="str">
            <v>$100,000 / $300,000 / $100,000</v>
          </cell>
          <cell r="G26" t="str">
            <v>Not Applicable</v>
          </cell>
          <cell r="H26">
            <v>500</v>
          </cell>
          <cell r="I26">
            <v>100000</v>
          </cell>
          <cell r="J26">
            <v>1000</v>
          </cell>
          <cell r="K26">
            <v>1000000</v>
          </cell>
          <cell r="L26">
            <v>2500</v>
          </cell>
          <cell r="M26" t="str">
            <v>No Coverage</v>
          </cell>
          <cell r="N26" t="str">
            <v>No Coverage</v>
          </cell>
          <cell r="O26" t="str">
            <v>No Coverage</v>
          </cell>
        </row>
        <row r="27">
          <cell r="A27" t="str">
            <v>Eula ISD</v>
          </cell>
          <cell r="B27">
            <v>5000</v>
          </cell>
          <cell r="C27" t="str">
            <v>1% Min $500,000</v>
          </cell>
          <cell r="D27">
            <v>1000000</v>
          </cell>
          <cell r="E27" t="str">
            <v>Not Applicable</v>
          </cell>
          <cell r="F27" t="str">
            <v>$100,000 / $300,000 / $100,000</v>
          </cell>
          <cell r="G27">
            <v>1000</v>
          </cell>
          <cell r="H27">
            <v>500</v>
          </cell>
          <cell r="I27">
            <v>100000</v>
          </cell>
          <cell r="J27">
            <v>1000</v>
          </cell>
          <cell r="K27">
            <v>1000000</v>
          </cell>
          <cell r="L27">
            <v>2500</v>
          </cell>
          <cell r="M27">
            <v>1000000</v>
          </cell>
          <cell r="N27">
            <v>10000</v>
          </cell>
          <cell r="O27" t="str">
            <v>No Coverage</v>
          </cell>
        </row>
        <row r="28">
          <cell r="A28" t="str">
            <v>Farmersville ISD</v>
          </cell>
          <cell r="B28">
            <v>10000</v>
          </cell>
          <cell r="C28" t="str">
            <v>1% Min $250,000</v>
          </cell>
          <cell r="D28">
            <v>1000000</v>
          </cell>
          <cell r="E28" t="str">
            <v>Not Applicable</v>
          </cell>
          <cell r="F28" t="str">
            <v>$100,000 / $300,000 / $100,000</v>
          </cell>
          <cell r="G28" t="str">
            <v>Not Applicable</v>
          </cell>
          <cell r="H28">
            <v>1000</v>
          </cell>
          <cell r="I28">
            <v>100000</v>
          </cell>
          <cell r="J28">
            <v>1000</v>
          </cell>
          <cell r="K28">
            <v>1000000</v>
          </cell>
          <cell r="L28">
            <v>5000</v>
          </cell>
          <cell r="M28">
            <v>1000000</v>
          </cell>
          <cell r="N28">
            <v>5000</v>
          </cell>
          <cell r="O28" t="str">
            <v>No Coverage</v>
          </cell>
        </row>
        <row r="29">
          <cell r="A29" t="str">
            <v>Floydada ISD</v>
          </cell>
          <cell r="B29">
            <v>10000</v>
          </cell>
          <cell r="C29" t="str">
            <v>1% Min $250,000</v>
          </cell>
          <cell r="D29">
            <v>1000000</v>
          </cell>
          <cell r="E29" t="str">
            <v>Not Applicable</v>
          </cell>
          <cell r="F29">
            <v>1000000</v>
          </cell>
          <cell r="G29" t="str">
            <v>Not Applicable</v>
          </cell>
          <cell r="H29">
            <v>1000</v>
          </cell>
          <cell r="I29">
            <v>100000</v>
          </cell>
          <cell r="J29">
            <v>1000</v>
          </cell>
          <cell r="K29">
            <v>1000000</v>
          </cell>
          <cell r="L29">
            <v>2500</v>
          </cell>
          <cell r="M29" t="str">
            <v>No Coverage</v>
          </cell>
          <cell r="N29" t="str">
            <v>No Coverage</v>
          </cell>
          <cell r="O29" t="str">
            <v>No Coverage</v>
          </cell>
        </row>
        <row r="30">
          <cell r="A30" t="str">
            <v>Fort Elliott CISD</v>
          </cell>
          <cell r="B30">
            <v>10000</v>
          </cell>
          <cell r="C30" t="str">
            <v>2% Min $250,000</v>
          </cell>
          <cell r="D30">
            <v>1000000</v>
          </cell>
          <cell r="E30" t="str">
            <v>Not Applicable</v>
          </cell>
          <cell r="F30" t="str">
            <v>Not Applicable</v>
          </cell>
          <cell r="G30" t="str">
            <v>Not Applicable</v>
          </cell>
          <cell r="H30" t="str">
            <v>Not Applicable</v>
          </cell>
          <cell r="I30">
            <v>100000</v>
          </cell>
          <cell r="J30">
            <v>1000</v>
          </cell>
          <cell r="K30">
            <v>1000000</v>
          </cell>
          <cell r="L30">
            <v>2500</v>
          </cell>
          <cell r="M30" t="str">
            <v>No Coverage</v>
          </cell>
          <cell r="N30" t="str">
            <v>No Coverage</v>
          </cell>
          <cell r="O30" t="str">
            <v>No Coverage</v>
          </cell>
        </row>
        <row r="31">
          <cell r="A31" t="str">
            <v>Frank Phillips College</v>
          </cell>
          <cell r="B31">
            <v>10000</v>
          </cell>
          <cell r="C31" t="str">
            <v>1% Min $100,000</v>
          </cell>
          <cell r="D31">
            <v>1000000</v>
          </cell>
          <cell r="E31" t="str">
            <v>Not Applicable</v>
          </cell>
          <cell r="F31" t="str">
            <v>$100,000 / $300,000 / $100,000</v>
          </cell>
          <cell r="G31" t="str">
            <v>Not Applicable</v>
          </cell>
          <cell r="H31">
            <v>500</v>
          </cell>
          <cell r="I31">
            <v>100000</v>
          </cell>
          <cell r="J31">
            <v>1000</v>
          </cell>
          <cell r="K31">
            <v>1000000</v>
          </cell>
          <cell r="L31">
            <v>5000</v>
          </cell>
          <cell r="M31" t="str">
            <v>No Coverage</v>
          </cell>
          <cell r="N31" t="str">
            <v>No Coverage</v>
          </cell>
          <cell r="O31" t="str">
            <v>No Coverage</v>
          </cell>
        </row>
        <row r="32">
          <cell r="A32" t="str">
            <v>Frankston ISD</v>
          </cell>
          <cell r="B32">
            <v>10000</v>
          </cell>
          <cell r="C32" t="str">
            <v>1% Min $100,000</v>
          </cell>
          <cell r="D32">
            <v>1000000</v>
          </cell>
          <cell r="E32" t="str">
            <v>Not Applicable</v>
          </cell>
          <cell r="F32" t="str">
            <v>$100,000 / $300,000 / $100,000</v>
          </cell>
          <cell r="G32" t="str">
            <v>Not Applicable</v>
          </cell>
          <cell r="H32">
            <v>500</v>
          </cell>
          <cell r="I32">
            <v>100000</v>
          </cell>
          <cell r="J32">
            <v>1000</v>
          </cell>
          <cell r="K32">
            <v>1000000</v>
          </cell>
          <cell r="L32">
            <v>2500</v>
          </cell>
          <cell r="M32" t="str">
            <v>No Coverage</v>
          </cell>
          <cell r="N32" t="str">
            <v>No Coverage</v>
          </cell>
          <cell r="O32" t="str">
            <v>No Coverage</v>
          </cell>
        </row>
        <row r="33">
          <cell r="A33" t="str">
            <v>Garner ISD</v>
          </cell>
          <cell r="B33">
            <v>5000</v>
          </cell>
          <cell r="C33" t="str">
            <v>2% Min $100,000</v>
          </cell>
          <cell r="D33">
            <v>1000000</v>
          </cell>
          <cell r="E33" t="str">
            <v>Not Applicable</v>
          </cell>
          <cell r="F33" t="str">
            <v>$100,000 / $300,000 / $100,000</v>
          </cell>
          <cell r="G33">
            <v>1000</v>
          </cell>
          <cell r="H33">
            <v>1000</v>
          </cell>
          <cell r="I33">
            <v>100000</v>
          </cell>
          <cell r="J33">
            <v>1000</v>
          </cell>
          <cell r="K33">
            <v>1000000</v>
          </cell>
          <cell r="L33">
            <v>2500</v>
          </cell>
          <cell r="M33" t="str">
            <v>No Coverage</v>
          </cell>
          <cell r="N33" t="str">
            <v>No Coverage</v>
          </cell>
          <cell r="O33" t="str">
            <v>No Coverage</v>
          </cell>
        </row>
        <row r="34">
          <cell r="A34" t="str">
            <v>Garrison ISD</v>
          </cell>
          <cell r="B34">
            <v>10000</v>
          </cell>
          <cell r="C34" t="str">
            <v>1% Min $100,000</v>
          </cell>
          <cell r="D34">
            <v>1000000</v>
          </cell>
          <cell r="E34" t="str">
            <v>Not Applicable</v>
          </cell>
          <cell r="F34" t="str">
            <v>$100,000 / $300,000 / $100,000</v>
          </cell>
          <cell r="G34">
            <v>500</v>
          </cell>
          <cell r="H34">
            <v>1000</v>
          </cell>
          <cell r="I34">
            <v>100000</v>
          </cell>
          <cell r="J34">
            <v>1000</v>
          </cell>
          <cell r="K34">
            <v>1000000</v>
          </cell>
          <cell r="L34">
            <v>2500</v>
          </cell>
          <cell r="M34">
            <v>1000000</v>
          </cell>
          <cell r="N34">
            <v>5000</v>
          </cell>
          <cell r="O34" t="str">
            <v>No Coverage</v>
          </cell>
        </row>
        <row r="35">
          <cell r="A35" t="str">
            <v>Gholson ISD</v>
          </cell>
          <cell r="B35">
            <v>5000</v>
          </cell>
          <cell r="C35" t="str">
            <v>1% Min $100,000</v>
          </cell>
          <cell r="D35">
            <v>1000000</v>
          </cell>
          <cell r="E35" t="str">
            <v>Not Applicable</v>
          </cell>
          <cell r="F35" t="str">
            <v>$100,000 / $300,000 / $100,000</v>
          </cell>
          <cell r="G35" t="str">
            <v>Not Applicable</v>
          </cell>
          <cell r="H35">
            <v>500</v>
          </cell>
          <cell r="I35">
            <v>100000</v>
          </cell>
          <cell r="J35">
            <v>1000</v>
          </cell>
          <cell r="K35">
            <v>1000000</v>
          </cell>
          <cell r="L35">
            <v>2500</v>
          </cell>
          <cell r="M35" t="str">
            <v>No Coverage</v>
          </cell>
          <cell r="N35" t="str">
            <v>No Coverage</v>
          </cell>
          <cell r="O35" t="str">
            <v>No Coverage</v>
          </cell>
        </row>
        <row r="36">
          <cell r="A36" t="str">
            <v>Gold-Burg ISD</v>
          </cell>
          <cell r="B36">
            <v>10000</v>
          </cell>
          <cell r="C36" t="str">
            <v>1% Min $100,000</v>
          </cell>
          <cell r="D36">
            <v>1000000</v>
          </cell>
          <cell r="E36" t="str">
            <v>Not Applicable</v>
          </cell>
          <cell r="F36" t="str">
            <v>$100,000 / $300,000 / $100,000</v>
          </cell>
          <cell r="G36" t="str">
            <v>Not Applicable</v>
          </cell>
          <cell r="H36">
            <v>1000</v>
          </cell>
          <cell r="I36">
            <v>100000</v>
          </cell>
          <cell r="J36">
            <v>1000</v>
          </cell>
          <cell r="K36">
            <v>1000000</v>
          </cell>
          <cell r="L36">
            <v>2500</v>
          </cell>
          <cell r="M36" t="str">
            <v>No Coverage</v>
          </cell>
          <cell r="N36" t="str">
            <v>No Coverage</v>
          </cell>
          <cell r="O36" t="str">
            <v>No Coverage</v>
          </cell>
        </row>
        <row r="37">
          <cell r="A37" t="str">
            <v>Grady ISD</v>
          </cell>
          <cell r="B37">
            <v>5000</v>
          </cell>
          <cell r="C37" t="str">
            <v>1% Min $100,000</v>
          </cell>
          <cell r="D37">
            <v>1000000</v>
          </cell>
          <cell r="E37" t="str">
            <v>Not Applicable</v>
          </cell>
          <cell r="F37" t="str">
            <v>$100,000 / $300,000 / $100,000</v>
          </cell>
          <cell r="G37" t="str">
            <v>Not Applicable</v>
          </cell>
          <cell r="H37">
            <v>500</v>
          </cell>
          <cell r="I37">
            <v>100000</v>
          </cell>
          <cell r="J37">
            <v>1000</v>
          </cell>
          <cell r="K37">
            <v>1000000</v>
          </cell>
          <cell r="L37">
            <v>2500</v>
          </cell>
          <cell r="M37">
            <v>1000000</v>
          </cell>
          <cell r="N37">
            <v>10000</v>
          </cell>
          <cell r="O37" t="str">
            <v>No Coverage</v>
          </cell>
        </row>
        <row r="38">
          <cell r="A38" t="str">
            <v>Grand Saline ISD</v>
          </cell>
          <cell r="B38">
            <v>5000</v>
          </cell>
          <cell r="C38">
            <v>100000</v>
          </cell>
          <cell r="D38">
            <v>1000000</v>
          </cell>
          <cell r="E38" t="str">
            <v>Not Applicable</v>
          </cell>
          <cell r="F38" t="str">
            <v>$100,000 / $300,000 / $100,000</v>
          </cell>
          <cell r="G38" t="str">
            <v>Not Applicable</v>
          </cell>
          <cell r="H38">
            <v>500</v>
          </cell>
          <cell r="I38">
            <v>100000</v>
          </cell>
          <cell r="J38">
            <v>1000</v>
          </cell>
          <cell r="K38">
            <v>1000000</v>
          </cell>
          <cell r="L38">
            <v>2500</v>
          </cell>
          <cell r="M38" t="str">
            <v>No Coverage</v>
          </cell>
          <cell r="N38" t="str">
            <v>No Coverage</v>
          </cell>
          <cell r="O38" t="str">
            <v>No Coverage</v>
          </cell>
        </row>
        <row r="39">
          <cell r="A39" t="str">
            <v>Grandview ISD</v>
          </cell>
          <cell r="B39">
            <v>5000</v>
          </cell>
          <cell r="C39" t="str">
            <v>2% Min $250,000</v>
          </cell>
          <cell r="D39">
            <v>1000000</v>
          </cell>
          <cell r="E39" t="str">
            <v>Not Applicable</v>
          </cell>
          <cell r="F39" t="str">
            <v>$100,000 / $300,000 / $100,000</v>
          </cell>
          <cell r="G39" t="str">
            <v>Not Applicable</v>
          </cell>
          <cell r="H39">
            <v>500</v>
          </cell>
          <cell r="I39">
            <v>100000</v>
          </cell>
          <cell r="J39">
            <v>1000</v>
          </cell>
          <cell r="K39">
            <v>1000000</v>
          </cell>
          <cell r="L39">
            <v>2500</v>
          </cell>
          <cell r="M39" t="str">
            <v>No Coverage</v>
          </cell>
          <cell r="N39" t="str">
            <v>No Coverage</v>
          </cell>
          <cell r="O39" t="str">
            <v>No Coverage</v>
          </cell>
        </row>
        <row r="40">
          <cell r="A40" t="str">
            <v>Grape Creek ISD</v>
          </cell>
          <cell r="B40">
            <v>25000</v>
          </cell>
          <cell r="C40" t="str">
            <v>2% Min $100,000</v>
          </cell>
          <cell r="D40">
            <v>1000000</v>
          </cell>
          <cell r="E40" t="str">
            <v>Not Applicable</v>
          </cell>
          <cell r="F40" t="str">
            <v>$100,000 / $300,000 / $100,000</v>
          </cell>
          <cell r="G40" t="str">
            <v>Not Applicable</v>
          </cell>
          <cell r="H40">
            <v>1000</v>
          </cell>
          <cell r="I40">
            <v>100000</v>
          </cell>
          <cell r="J40">
            <v>1000</v>
          </cell>
          <cell r="K40">
            <v>1000000</v>
          </cell>
          <cell r="L40">
            <v>5000</v>
          </cell>
          <cell r="M40" t="str">
            <v>No Coverage</v>
          </cell>
          <cell r="N40" t="str">
            <v>No Coverage</v>
          </cell>
          <cell r="O40" t="str">
            <v>No Coverage</v>
          </cell>
        </row>
        <row r="41">
          <cell r="A41" t="str">
            <v>Hamlin ISD</v>
          </cell>
          <cell r="B41">
            <v>10000</v>
          </cell>
          <cell r="C41" t="str">
            <v>2% Min $250,000</v>
          </cell>
          <cell r="D41">
            <v>1000000</v>
          </cell>
          <cell r="E41" t="str">
            <v>Not Applicable</v>
          </cell>
          <cell r="F41">
            <v>1000000</v>
          </cell>
          <cell r="G41" t="str">
            <v>Not Applicable</v>
          </cell>
          <cell r="H41">
            <v>500</v>
          </cell>
          <cell r="I41">
            <v>100000</v>
          </cell>
          <cell r="J41">
            <v>1000</v>
          </cell>
          <cell r="K41">
            <v>1000000</v>
          </cell>
          <cell r="L41">
            <v>5000</v>
          </cell>
          <cell r="M41" t="str">
            <v>No Coverage</v>
          </cell>
          <cell r="N41" t="str">
            <v>No Coverage</v>
          </cell>
          <cell r="O41" t="str">
            <v>No Coverage</v>
          </cell>
        </row>
        <row r="42">
          <cell r="A42" t="str">
            <v>Henrietta ISD</v>
          </cell>
          <cell r="B42">
            <v>10000</v>
          </cell>
          <cell r="C42" t="str">
            <v>1% Min $150,000</v>
          </cell>
          <cell r="D42">
            <v>1000000</v>
          </cell>
          <cell r="E42" t="str">
            <v>Not Applicable</v>
          </cell>
          <cell r="F42" t="str">
            <v>$100,000 / $300,000 / $100,000</v>
          </cell>
          <cell r="G42" t="str">
            <v>Not Applicable</v>
          </cell>
          <cell r="H42">
            <v>500</v>
          </cell>
          <cell r="I42">
            <v>100000</v>
          </cell>
          <cell r="J42">
            <v>1000</v>
          </cell>
          <cell r="K42">
            <v>1000000</v>
          </cell>
          <cell r="L42">
            <v>2500</v>
          </cell>
          <cell r="M42" t="str">
            <v>No Coverage</v>
          </cell>
          <cell r="N42" t="str">
            <v>No Coverage</v>
          </cell>
          <cell r="O42" t="str">
            <v>No Coverage</v>
          </cell>
        </row>
        <row r="43">
          <cell r="A43" t="str">
            <v>Hico ISD</v>
          </cell>
          <cell r="B43">
            <v>10000</v>
          </cell>
          <cell r="C43">
            <v>100000</v>
          </cell>
          <cell r="D43">
            <v>1000000</v>
          </cell>
          <cell r="E43" t="str">
            <v>Not Applicable</v>
          </cell>
          <cell r="F43" t="str">
            <v>$100,000 / $300,000 / $100,000</v>
          </cell>
          <cell r="G43" t="str">
            <v>Not Applicable</v>
          </cell>
          <cell r="H43">
            <v>500</v>
          </cell>
          <cell r="I43">
            <v>100000</v>
          </cell>
          <cell r="J43">
            <v>1000</v>
          </cell>
          <cell r="K43">
            <v>1000000</v>
          </cell>
          <cell r="L43">
            <v>2500</v>
          </cell>
          <cell r="M43">
            <v>1000000</v>
          </cell>
          <cell r="N43">
            <v>5000</v>
          </cell>
          <cell r="O43" t="str">
            <v>No Coverage</v>
          </cell>
        </row>
        <row r="44">
          <cell r="A44" t="str">
            <v>Holliday ISD</v>
          </cell>
          <cell r="B44">
            <v>10000</v>
          </cell>
          <cell r="C44" t="str">
            <v>1% Min $100,000</v>
          </cell>
          <cell r="D44">
            <v>1000000</v>
          </cell>
          <cell r="E44" t="str">
            <v>Not Applicable</v>
          </cell>
          <cell r="F44" t="str">
            <v>$100,000 / $300,000 / $100,000</v>
          </cell>
          <cell r="G44" t="str">
            <v>Not Applicable</v>
          </cell>
          <cell r="H44">
            <v>500</v>
          </cell>
          <cell r="I44">
            <v>100000</v>
          </cell>
          <cell r="J44">
            <v>1000</v>
          </cell>
          <cell r="K44">
            <v>1000000</v>
          </cell>
          <cell r="L44">
            <v>2500</v>
          </cell>
          <cell r="M44">
            <v>1000000</v>
          </cell>
          <cell r="N44">
            <v>10000</v>
          </cell>
          <cell r="O44">
            <v>1000000</v>
          </cell>
        </row>
        <row r="45">
          <cell r="A45" t="str">
            <v>Hooks ISD</v>
          </cell>
          <cell r="B45">
            <v>15000</v>
          </cell>
          <cell r="C45" t="str">
            <v>1% Min $150,000</v>
          </cell>
          <cell r="D45">
            <v>1000000</v>
          </cell>
          <cell r="E45" t="str">
            <v>Not Applicable</v>
          </cell>
          <cell r="F45" t="str">
            <v>$100,000 / $300,000 / $100,000</v>
          </cell>
          <cell r="G45" t="str">
            <v>Not Applicable</v>
          </cell>
          <cell r="H45">
            <v>500</v>
          </cell>
          <cell r="I45">
            <v>100000</v>
          </cell>
          <cell r="J45">
            <v>1000</v>
          </cell>
          <cell r="K45">
            <v>1000000</v>
          </cell>
          <cell r="L45">
            <v>2500</v>
          </cell>
          <cell r="M45">
            <v>1000000</v>
          </cell>
          <cell r="N45">
            <v>10000</v>
          </cell>
          <cell r="O45" t="str">
            <v>No Coverage</v>
          </cell>
        </row>
        <row r="46">
          <cell r="A46" t="str">
            <v>Jacksboro ISD</v>
          </cell>
          <cell r="B46">
            <v>10000</v>
          </cell>
          <cell r="C46" t="str">
            <v>1% Min $100,000</v>
          </cell>
          <cell r="D46">
            <v>1000000</v>
          </cell>
          <cell r="E46" t="str">
            <v>Not Applicable</v>
          </cell>
          <cell r="F46" t="str">
            <v>$100,000 / $300,000 / $100,000</v>
          </cell>
          <cell r="G46" t="str">
            <v>Not Applicable</v>
          </cell>
          <cell r="H46">
            <v>500</v>
          </cell>
          <cell r="I46">
            <v>100000</v>
          </cell>
          <cell r="J46">
            <v>1000</v>
          </cell>
          <cell r="K46">
            <v>1000000</v>
          </cell>
          <cell r="L46">
            <v>2500</v>
          </cell>
          <cell r="M46">
            <v>1000000</v>
          </cell>
          <cell r="N46">
            <v>10000</v>
          </cell>
          <cell r="O46" t="str">
            <v>No Coverage</v>
          </cell>
        </row>
        <row r="47">
          <cell r="A47" t="str">
            <v>Jayton-Girard ISD</v>
          </cell>
          <cell r="B47">
            <v>5000</v>
          </cell>
          <cell r="C47" t="str">
            <v>1% Min $100,000</v>
          </cell>
          <cell r="D47">
            <v>1000000</v>
          </cell>
          <cell r="E47" t="str">
            <v>Not Applicable</v>
          </cell>
          <cell r="F47" t="str">
            <v>$100,000 / $300,000 / $100,000</v>
          </cell>
          <cell r="G47" t="str">
            <v>Not Applicable</v>
          </cell>
          <cell r="H47">
            <v>1000</v>
          </cell>
          <cell r="I47">
            <v>100000</v>
          </cell>
          <cell r="J47">
            <v>1000</v>
          </cell>
          <cell r="K47">
            <v>1000000</v>
          </cell>
          <cell r="L47">
            <v>2500</v>
          </cell>
          <cell r="M47" t="str">
            <v>No Coverage</v>
          </cell>
          <cell r="N47" t="str">
            <v>No Coverage</v>
          </cell>
          <cell r="O47" t="str">
            <v>No Coverage</v>
          </cell>
        </row>
        <row r="48">
          <cell r="A48" t="str">
            <v>Jefferson ISD</v>
          </cell>
          <cell r="B48">
            <v>5000</v>
          </cell>
          <cell r="C48" t="str">
            <v>1% Min $100,000</v>
          </cell>
          <cell r="D48">
            <v>1000000</v>
          </cell>
          <cell r="E48" t="str">
            <v>Not Applicable</v>
          </cell>
          <cell r="F48" t="str">
            <v>$100,000 / $300,000 / $100,000</v>
          </cell>
          <cell r="G48" t="str">
            <v>Not Applicable</v>
          </cell>
          <cell r="H48">
            <v>500</v>
          </cell>
          <cell r="I48">
            <v>100000</v>
          </cell>
          <cell r="J48">
            <v>1000</v>
          </cell>
          <cell r="K48">
            <v>1000000</v>
          </cell>
          <cell r="L48">
            <v>5000</v>
          </cell>
          <cell r="M48">
            <v>1000000</v>
          </cell>
          <cell r="N48">
            <v>5000</v>
          </cell>
          <cell r="O48" t="str">
            <v>No Coverage</v>
          </cell>
        </row>
        <row r="49">
          <cell r="A49" t="str">
            <v>Laneville ISD</v>
          </cell>
          <cell r="B49">
            <v>5000</v>
          </cell>
          <cell r="C49">
            <v>50000</v>
          </cell>
          <cell r="D49">
            <v>1000000</v>
          </cell>
          <cell r="E49" t="str">
            <v>Not Applicable</v>
          </cell>
          <cell r="F49" t="str">
            <v>$100,000 / $300,000 / $100,000</v>
          </cell>
          <cell r="G49" t="str">
            <v>Not Applicable</v>
          </cell>
          <cell r="H49">
            <v>500</v>
          </cell>
          <cell r="I49">
            <v>100000</v>
          </cell>
          <cell r="J49">
            <v>1000</v>
          </cell>
          <cell r="K49">
            <v>1000000</v>
          </cell>
          <cell r="L49">
            <v>2500</v>
          </cell>
          <cell r="M49" t="str">
            <v>No Coverage</v>
          </cell>
          <cell r="N49" t="str">
            <v>No Coverage</v>
          </cell>
          <cell r="O49" t="str">
            <v>No Coverage</v>
          </cell>
        </row>
        <row r="50">
          <cell r="A50" t="str">
            <v>Lazbuddie ISD</v>
          </cell>
          <cell r="B50">
            <v>10000</v>
          </cell>
          <cell r="C50" t="str">
            <v>2% Min $100,000</v>
          </cell>
          <cell r="D50">
            <v>1000000</v>
          </cell>
          <cell r="E50" t="str">
            <v>Not Applicable</v>
          </cell>
          <cell r="F50" t="str">
            <v>$100,000 / $300,000 / $100,000</v>
          </cell>
          <cell r="G50" t="str">
            <v>Not Applicable</v>
          </cell>
          <cell r="H50">
            <v>500</v>
          </cell>
          <cell r="I50">
            <v>100000</v>
          </cell>
          <cell r="J50">
            <v>1000</v>
          </cell>
          <cell r="K50">
            <v>1000000</v>
          </cell>
          <cell r="L50">
            <v>2500</v>
          </cell>
          <cell r="M50" t="str">
            <v>No Coverage</v>
          </cell>
          <cell r="N50" t="str">
            <v>No Coverage</v>
          </cell>
          <cell r="O50" t="str">
            <v>No Coverage</v>
          </cell>
        </row>
        <row r="51">
          <cell r="A51" t="str">
            <v>Lexington ISD</v>
          </cell>
          <cell r="B51">
            <v>50000</v>
          </cell>
          <cell r="C51" t="str">
            <v>1% Min $100,000</v>
          </cell>
          <cell r="D51">
            <v>1000000</v>
          </cell>
          <cell r="E51" t="str">
            <v>Not Applicable</v>
          </cell>
          <cell r="F51" t="str">
            <v>$100,000 / $300,000 / $100,000</v>
          </cell>
          <cell r="G51" t="str">
            <v>Not Applicable</v>
          </cell>
          <cell r="H51">
            <v>2500</v>
          </cell>
          <cell r="I51">
            <v>500000</v>
          </cell>
          <cell r="J51">
            <v>10000</v>
          </cell>
          <cell r="K51">
            <v>1000000</v>
          </cell>
          <cell r="L51">
            <v>2500</v>
          </cell>
          <cell r="M51" t="str">
            <v>No Coverage</v>
          </cell>
          <cell r="N51" t="str">
            <v>No Coverage</v>
          </cell>
          <cell r="O51" t="str">
            <v>No Coverage</v>
          </cell>
        </row>
        <row r="52">
          <cell r="A52" t="str">
            <v>Lovelady ISD</v>
          </cell>
          <cell r="B52">
            <v>5000</v>
          </cell>
          <cell r="C52" t="str">
            <v>1% Min $100,000</v>
          </cell>
          <cell r="D52">
            <v>1000000</v>
          </cell>
          <cell r="E52" t="str">
            <v>Not Applicable</v>
          </cell>
          <cell r="F52" t="str">
            <v>Not Applicable</v>
          </cell>
          <cell r="G52" t="str">
            <v>Not Applicable</v>
          </cell>
          <cell r="H52" t="str">
            <v>Not Applicable</v>
          </cell>
          <cell r="I52">
            <v>100000</v>
          </cell>
          <cell r="J52">
            <v>1000</v>
          </cell>
          <cell r="K52">
            <v>1000000</v>
          </cell>
          <cell r="L52">
            <v>2500</v>
          </cell>
          <cell r="M52" t="str">
            <v>No Coverage</v>
          </cell>
          <cell r="N52" t="str">
            <v>No Coverage</v>
          </cell>
          <cell r="O52" t="str">
            <v>No Coverage</v>
          </cell>
        </row>
        <row r="53">
          <cell r="A53" t="str">
            <v>Malakoff ISD</v>
          </cell>
          <cell r="B53">
            <v>10000</v>
          </cell>
          <cell r="C53">
            <v>100000</v>
          </cell>
          <cell r="D53">
            <v>1000000</v>
          </cell>
          <cell r="E53" t="str">
            <v>Not Applicable</v>
          </cell>
          <cell r="F53" t="str">
            <v>$100,000 / $300,000 / $100,000</v>
          </cell>
          <cell r="G53" t="str">
            <v>Not Applicable</v>
          </cell>
          <cell r="H53">
            <v>500</v>
          </cell>
          <cell r="I53">
            <v>100000</v>
          </cell>
          <cell r="J53">
            <v>1000</v>
          </cell>
          <cell r="K53">
            <v>1000000</v>
          </cell>
          <cell r="L53">
            <v>5000</v>
          </cell>
          <cell r="M53">
            <v>1000000</v>
          </cell>
          <cell r="N53">
            <v>10000</v>
          </cell>
          <cell r="O53" t="str">
            <v>No Coverage</v>
          </cell>
        </row>
        <row r="54">
          <cell r="A54" t="str">
            <v>Marshall ISD</v>
          </cell>
          <cell r="B54">
            <v>10000</v>
          </cell>
          <cell r="C54">
            <v>250000</v>
          </cell>
          <cell r="D54">
            <v>1000000</v>
          </cell>
          <cell r="E54" t="str">
            <v>Not Applicable</v>
          </cell>
          <cell r="F54" t="str">
            <v>$100,000 / $300,000 / $100,000</v>
          </cell>
          <cell r="G54" t="str">
            <v>Not Applicable</v>
          </cell>
          <cell r="H54">
            <v>1000</v>
          </cell>
          <cell r="I54">
            <v>300000</v>
          </cell>
          <cell r="J54">
            <v>1000</v>
          </cell>
          <cell r="K54">
            <v>1000000</v>
          </cell>
          <cell r="L54">
            <v>10000</v>
          </cell>
          <cell r="M54">
            <v>1000000</v>
          </cell>
          <cell r="N54">
            <v>5000</v>
          </cell>
          <cell r="O54" t="str">
            <v>No Coverage</v>
          </cell>
        </row>
        <row r="55">
          <cell r="A55" t="str">
            <v>May ISD</v>
          </cell>
          <cell r="B55">
            <v>10000</v>
          </cell>
          <cell r="C55" t="str">
            <v>1% Min $100,000</v>
          </cell>
          <cell r="D55">
            <v>1000000</v>
          </cell>
          <cell r="E55">
            <v>500</v>
          </cell>
          <cell r="F55" t="str">
            <v>$100,000 / $300,000 / $100,000</v>
          </cell>
          <cell r="G55">
            <v>1000</v>
          </cell>
          <cell r="H55">
            <v>1000</v>
          </cell>
          <cell r="I55">
            <v>100000</v>
          </cell>
          <cell r="J55">
            <v>1000</v>
          </cell>
          <cell r="K55">
            <v>1000000</v>
          </cell>
          <cell r="L55">
            <v>2500</v>
          </cell>
          <cell r="M55">
            <v>1000000</v>
          </cell>
          <cell r="N55">
            <v>5000</v>
          </cell>
          <cell r="O55" t="str">
            <v>No Coverage</v>
          </cell>
        </row>
        <row r="56">
          <cell r="A56" t="str">
            <v>McLennan Community College</v>
          </cell>
          <cell r="B56">
            <v>10000</v>
          </cell>
          <cell r="C56" t="str">
            <v>1% Min $250,000</v>
          </cell>
          <cell r="D56">
            <v>1000000</v>
          </cell>
          <cell r="E56" t="str">
            <v>Not Applicable</v>
          </cell>
          <cell r="F56">
            <v>1000000</v>
          </cell>
          <cell r="G56" t="str">
            <v>Not Applicable</v>
          </cell>
          <cell r="H56">
            <v>500</v>
          </cell>
          <cell r="I56">
            <v>250000</v>
          </cell>
          <cell r="J56">
            <v>1000</v>
          </cell>
          <cell r="K56">
            <v>1000000</v>
          </cell>
          <cell r="L56">
            <v>25000</v>
          </cell>
          <cell r="M56">
            <v>1000000</v>
          </cell>
          <cell r="N56">
            <v>10000</v>
          </cell>
          <cell r="O56">
            <v>4000000</v>
          </cell>
        </row>
        <row r="57">
          <cell r="A57" t="str">
            <v>Mineola ISD</v>
          </cell>
          <cell r="B57">
            <v>10000</v>
          </cell>
          <cell r="C57">
            <v>100000</v>
          </cell>
          <cell r="D57">
            <v>1000000</v>
          </cell>
          <cell r="E57" t="str">
            <v>Not Applicable</v>
          </cell>
          <cell r="F57" t="str">
            <v>$100,000 / $300,000 / $100,000</v>
          </cell>
          <cell r="G57" t="str">
            <v>Not Applicable</v>
          </cell>
          <cell r="H57">
            <v>500</v>
          </cell>
          <cell r="I57">
            <v>500000</v>
          </cell>
          <cell r="J57">
            <v>1000</v>
          </cell>
          <cell r="K57">
            <v>1000000</v>
          </cell>
          <cell r="L57">
            <v>2500</v>
          </cell>
          <cell r="M57">
            <v>1000000</v>
          </cell>
          <cell r="N57">
            <v>5000</v>
          </cell>
          <cell r="O57" t="str">
            <v>No Coverage</v>
          </cell>
        </row>
        <row r="58">
          <cell r="A58" t="str">
            <v>Mt. Enterprise ISD</v>
          </cell>
          <cell r="B58">
            <v>10000</v>
          </cell>
          <cell r="C58" t="str">
            <v>1% Min $100,000</v>
          </cell>
          <cell r="D58">
            <v>1000000</v>
          </cell>
          <cell r="E58" t="str">
            <v>Not Applicable</v>
          </cell>
          <cell r="F58" t="str">
            <v>$100,000 / $300,000 / $100,000</v>
          </cell>
          <cell r="G58" t="str">
            <v>Not Applicable</v>
          </cell>
          <cell r="H58">
            <v>1000</v>
          </cell>
          <cell r="I58">
            <v>100000</v>
          </cell>
          <cell r="J58">
            <v>1000</v>
          </cell>
          <cell r="K58">
            <v>1000000</v>
          </cell>
          <cell r="L58">
            <v>2500</v>
          </cell>
          <cell r="M58">
            <v>1000000</v>
          </cell>
          <cell r="N58">
            <v>10000</v>
          </cell>
          <cell r="O58" t="str">
            <v>No Coverage</v>
          </cell>
        </row>
        <row r="59">
          <cell r="A59" t="str">
            <v>Nazareth ISD</v>
          </cell>
          <cell r="B59">
            <v>10000</v>
          </cell>
          <cell r="C59" t="str">
            <v>1% Min $100,000</v>
          </cell>
          <cell r="D59">
            <v>1000000</v>
          </cell>
          <cell r="E59" t="str">
            <v>Not Applicable</v>
          </cell>
          <cell r="F59" t="str">
            <v>$100,000 / $300,000 / $100,000</v>
          </cell>
          <cell r="G59" t="str">
            <v>Not Applicable</v>
          </cell>
          <cell r="H59">
            <v>1000</v>
          </cell>
          <cell r="I59">
            <v>100000</v>
          </cell>
          <cell r="J59">
            <v>1000</v>
          </cell>
          <cell r="K59">
            <v>1000000</v>
          </cell>
          <cell r="L59">
            <v>2500</v>
          </cell>
          <cell r="M59" t="str">
            <v>No Coverage</v>
          </cell>
          <cell r="N59" t="str">
            <v>No Coverage</v>
          </cell>
          <cell r="O59" t="str">
            <v>No Coverage</v>
          </cell>
        </row>
        <row r="60">
          <cell r="A60" t="str">
            <v>Neches ISD</v>
          </cell>
          <cell r="B60">
            <v>5000</v>
          </cell>
          <cell r="C60" t="str">
            <v>1% Min $100,000</v>
          </cell>
          <cell r="D60">
            <v>1000000</v>
          </cell>
          <cell r="E60" t="str">
            <v>Not Applicable</v>
          </cell>
          <cell r="F60">
            <v>1000000</v>
          </cell>
          <cell r="G60" t="str">
            <v>Not Applicable</v>
          </cell>
          <cell r="H60">
            <v>500</v>
          </cell>
          <cell r="I60">
            <v>100000</v>
          </cell>
          <cell r="J60">
            <v>1000</v>
          </cell>
          <cell r="K60">
            <v>1000000</v>
          </cell>
          <cell r="L60">
            <v>5000</v>
          </cell>
          <cell r="M60">
            <v>1000000</v>
          </cell>
          <cell r="N60">
            <v>10000</v>
          </cell>
          <cell r="O60" t="str">
            <v>No Coverage</v>
          </cell>
        </row>
        <row r="61">
          <cell r="A61" t="str">
            <v>New Summerfield ISD</v>
          </cell>
          <cell r="B61">
            <v>10000</v>
          </cell>
          <cell r="C61">
            <v>100000</v>
          </cell>
          <cell r="D61">
            <v>1000000</v>
          </cell>
          <cell r="E61" t="str">
            <v>Not Applicable</v>
          </cell>
          <cell r="F61" t="str">
            <v>$100,000 / $300,000 / $100,000</v>
          </cell>
          <cell r="G61" t="str">
            <v>Not Applicable</v>
          </cell>
          <cell r="H61">
            <v>500</v>
          </cell>
          <cell r="I61">
            <v>250000</v>
          </cell>
          <cell r="J61">
            <v>1000</v>
          </cell>
          <cell r="K61">
            <v>1000000</v>
          </cell>
          <cell r="L61">
            <v>2500</v>
          </cell>
          <cell r="M61" t="str">
            <v>No Coverage</v>
          </cell>
          <cell r="N61" t="str">
            <v>No Coverage</v>
          </cell>
          <cell r="O61" t="str">
            <v>No Coverage</v>
          </cell>
        </row>
        <row r="62">
          <cell r="A62" t="str">
            <v>Newcastle ISD</v>
          </cell>
          <cell r="B62">
            <v>5000</v>
          </cell>
          <cell r="C62" t="str">
            <v>1% Min $250,000</v>
          </cell>
          <cell r="D62">
            <v>1000000</v>
          </cell>
          <cell r="E62" t="str">
            <v>Not Applicable</v>
          </cell>
          <cell r="F62" t="str">
            <v>$100,000 / $300,000 / $100,000</v>
          </cell>
          <cell r="G62" t="str">
            <v>Not Applicable</v>
          </cell>
          <cell r="H62">
            <v>500</v>
          </cell>
          <cell r="I62">
            <v>100000</v>
          </cell>
          <cell r="J62">
            <v>1000</v>
          </cell>
          <cell r="K62">
            <v>1000000</v>
          </cell>
          <cell r="L62">
            <v>2500</v>
          </cell>
          <cell r="M62">
            <v>1000000</v>
          </cell>
          <cell r="N62">
            <v>10000</v>
          </cell>
          <cell r="O62" t="str">
            <v>No Coverage</v>
          </cell>
        </row>
        <row r="63">
          <cell r="A63" t="str">
            <v>Nocona ISD</v>
          </cell>
          <cell r="B63">
            <v>5000</v>
          </cell>
          <cell r="C63" t="str">
            <v>1% Min $100,000</v>
          </cell>
          <cell r="D63">
            <v>1000000</v>
          </cell>
          <cell r="E63" t="str">
            <v>Not Applicable</v>
          </cell>
          <cell r="F63" t="str">
            <v>$100,000 / $300,000 / $100,000</v>
          </cell>
          <cell r="G63" t="str">
            <v>Not Applicable</v>
          </cell>
          <cell r="H63">
            <v>500</v>
          </cell>
          <cell r="I63">
            <v>100000</v>
          </cell>
          <cell r="J63">
            <v>1000</v>
          </cell>
          <cell r="K63">
            <v>1000000</v>
          </cell>
          <cell r="L63">
            <v>2500</v>
          </cell>
          <cell r="M63">
            <v>1000000</v>
          </cell>
          <cell r="N63">
            <v>10000</v>
          </cell>
          <cell r="O63" t="str">
            <v>No Coverage</v>
          </cell>
        </row>
        <row r="64">
          <cell r="A64" t="str">
            <v>North Lamar ISD</v>
          </cell>
          <cell r="B64">
            <v>25000</v>
          </cell>
          <cell r="C64" t="str">
            <v>1% Min $100,000</v>
          </cell>
          <cell r="D64">
            <v>1000000</v>
          </cell>
          <cell r="E64" t="str">
            <v>Not Applicable</v>
          </cell>
          <cell r="F64" t="str">
            <v>$100,000 / $300,000 / $100,000</v>
          </cell>
          <cell r="G64" t="str">
            <v>Not Applicable</v>
          </cell>
          <cell r="H64">
            <v>1000</v>
          </cell>
          <cell r="I64">
            <v>100000</v>
          </cell>
          <cell r="J64">
            <v>1000</v>
          </cell>
          <cell r="K64">
            <v>1000000</v>
          </cell>
          <cell r="L64">
            <v>2500</v>
          </cell>
          <cell r="M64">
            <v>1000000</v>
          </cell>
          <cell r="N64">
            <v>5000</v>
          </cell>
          <cell r="O64" t="str">
            <v>No Coverage</v>
          </cell>
        </row>
        <row r="65">
          <cell r="A65" t="str">
            <v>Northside ISD (Vernon)</v>
          </cell>
          <cell r="B65">
            <v>5000</v>
          </cell>
          <cell r="C65" t="str">
            <v>1% Min $100,000</v>
          </cell>
          <cell r="D65">
            <v>1000000</v>
          </cell>
          <cell r="E65" t="str">
            <v>Not Applicable</v>
          </cell>
          <cell r="F65" t="str">
            <v>$100,000 / $300,000 / $100,000</v>
          </cell>
          <cell r="G65" t="str">
            <v>Not Applicable</v>
          </cell>
          <cell r="H65">
            <v>500</v>
          </cell>
          <cell r="I65">
            <v>100000</v>
          </cell>
          <cell r="J65">
            <v>1000</v>
          </cell>
          <cell r="K65">
            <v>1000000</v>
          </cell>
          <cell r="L65">
            <v>2500</v>
          </cell>
          <cell r="M65" t="str">
            <v>No Coverage</v>
          </cell>
          <cell r="N65" t="str">
            <v>No Coverage</v>
          </cell>
          <cell r="O65" t="str">
            <v>No Coverage</v>
          </cell>
        </row>
        <row r="66">
          <cell r="A66" t="str">
            <v>Overton ISD</v>
          </cell>
          <cell r="B66">
            <v>5000</v>
          </cell>
          <cell r="C66">
            <v>100000</v>
          </cell>
          <cell r="D66">
            <v>1000000</v>
          </cell>
          <cell r="E66" t="str">
            <v>Not Applicable</v>
          </cell>
          <cell r="F66" t="str">
            <v>$100,000 / $300,000 / $100,000</v>
          </cell>
          <cell r="G66" t="str">
            <v>Not Applicable</v>
          </cell>
          <cell r="H66">
            <v>250</v>
          </cell>
          <cell r="I66">
            <v>100000</v>
          </cell>
          <cell r="J66">
            <v>1000</v>
          </cell>
          <cell r="K66">
            <v>1000000</v>
          </cell>
          <cell r="L66">
            <v>2500</v>
          </cell>
          <cell r="M66" t="str">
            <v>No Coverage</v>
          </cell>
          <cell r="N66" t="str">
            <v>No Coverage</v>
          </cell>
          <cell r="O66" t="str">
            <v>No Coverage</v>
          </cell>
        </row>
        <row r="67">
          <cell r="A67" t="str">
            <v>Panther Creek CISD</v>
          </cell>
          <cell r="B67">
            <v>5000</v>
          </cell>
          <cell r="C67" t="str">
            <v>1% Min $100,000</v>
          </cell>
          <cell r="D67">
            <v>1000000</v>
          </cell>
          <cell r="E67" t="str">
            <v>Not Applicable</v>
          </cell>
          <cell r="F67" t="str">
            <v>$100,000 / $300,000 / $100,000</v>
          </cell>
          <cell r="G67" t="str">
            <v>Not Applicable</v>
          </cell>
          <cell r="H67">
            <v>1000</v>
          </cell>
          <cell r="I67">
            <v>100000</v>
          </cell>
          <cell r="J67">
            <v>1000</v>
          </cell>
          <cell r="K67">
            <v>1000000</v>
          </cell>
          <cell r="L67">
            <v>2500</v>
          </cell>
          <cell r="M67">
            <v>1000000</v>
          </cell>
          <cell r="N67">
            <v>10000</v>
          </cell>
          <cell r="O67" t="str">
            <v>No Coverage</v>
          </cell>
        </row>
        <row r="68">
          <cell r="A68" t="str">
            <v>Paris ISD</v>
          </cell>
          <cell r="B68">
            <v>50000</v>
          </cell>
          <cell r="C68" t="str">
            <v>1% Min $250,000</v>
          </cell>
          <cell r="D68">
            <v>1000000</v>
          </cell>
          <cell r="E68" t="str">
            <v>Not Applicable</v>
          </cell>
          <cell r="F68">
            <v>1000000</v>
          </cell>
          <cell r="G68" t="str">
            <v>Not Applicable</v>
          </cell>
          <cell r="H68">
            <v>1000</v>
          </cell>
          <cell r="I68">
            <v>100000</v>
          </cell>
          <cell r="J68">
            <v>2500</v>
          </cell>
          <cell r="K68">
            <v>1000000</v>
          </cell>
          <cell r="L68">
            <v>5000</v>
          </cell>
          <cell r="M68">
            <v>1000000</v>
          </cell>
          <cell r="N68">
            <v>10000</v>
          </cell>
          <cell r="O68" t="str">
            <v>No Coverage</v>
          </cell>
        </row>
        <row r="69">
          <cell r="A69" t="str">
            <v>Petrolia CISD</v>
          </cell>
          <cell r="B69">
            <v>25000</v>
          </cell>
          <cell r="C69" t="str">
            <v>1% Min $250,000</v>
          </cell>
          <cell r="D69">
            <v>1000000</v>
          </cell>
          <cell r="E69" t="str">
            <v>Not Applicable</v>
          </cell>
          <cell r="F69" t="str">
            <v>$100,000 / $300,000 / $100,000</v>
          </cell>
          <cell r="G69" t="str">
            <v>Not Applicable</v>
          </cell>
          <cell r="H69">
            <v>500</v>
          </cell>
          <cell r="I69">
            <v>100000</v>
          </cell>
          <cell r="J69">
            <v>1000</v>
          </cell>
          <cell r="K69">
            <v>1000000</v>
          </cell>
          <cell r="L69">
            <v>2500</v>
          </cell>
          <cell r="M69" t="str">
            <v>No Coverage</v>
          </cell>
          <cell r="N69" t="str">
            <v>No Coverage</v>
          </cell>
          <cell r="O69" t="str">
            <v>No Coverage</v>
          </cell>
        </row>
        <row r="70">
          <cell r="A70" t="str">
            <v>Pottsboro ISD</v>
          </cell>
          <cell r="B70">
            <v>15000</v>
          </cell>
          <cell r="C70" t="str">
            <v>1% Min $150,000</v>
          </cell>
          <cell r="D70">
            <v>1000000</v>
          </cell>
          <cell r="E70" t="str">
            <v>Not Applicable</v>
          </cell>
          <cell r="F70" t="str">
            <v>$100,000 / $300,000 / $100,000</v>
          </cell>
          <cell r="G70" t="str">
            <v>Not Applicable</v>
          </cell>
          <cell r="H70">
            <v>1000</v>
          </cell>
          <cell r="I70">
            <v>100000</v>
          </cell>
          <cell r="J70">
            <v>1000</v>
          </cell>
          <cell r="K70">
            <v>1000000</v>
          </cell>
          <cell r="L70">
            <v>2500</v>
          </cell>
          <cell r="M70">
            <v>1000000</v>
          </cell>
          <cell r="N70">
            <v>10000</v>
          </cell>
          <cell r="O70" t="str">
            <v>No Coverage</v>
          </cell>
        </row>
        <row r="71">
          <cell r="A71" t="str">
            <v>Quanah ISD</v>
          </cell>
          <cell r="B71">
            <v>10000</v>
          </cell>
          <cell r="C71" t="str">
            <v>2% Min $250,000</v>
          </cell>
          <cell r="D71">
            <v>1000000</v>
          </cell>
          <cell r="E71" t="str">
            <v>Not Applicable</v>
          </cell>
          <cell r="F71" t="str">
            <v>$100,000 / $300,000 / $100,000</v>
          </cell>
          <cell r="G71" t="str">
            <v>Not Applicable</v>
          </cell>
          <cell r="H71">
            <v>1000</v>
          </cell>
          <cell r="I71">
            <v>25000</v>
          </cell>
          <cell r="J71">
            <v>1000</v>
          </cell>
          <cell r="K71">
            <v>1000000</v>
          </cell>
          <cell r="L71">
            <v>2500</v>
          </cell>
          <cell r="M71">
            <v>1000000</v>
          </cell>
          <cell r="N71">
            <v>10000</v>
          </cell>
          <cell r="O71" t="str">
            <v>No Coverage</v>
          </cell>
        </row>
        <row r="72">
          <cell r="A72" t="str">
            <v>S&amp;S Consolidated ISD</v>
          </cell>
          <cell r="B72">
            <v>10000</v>
          </cell>
          <cell r="C72" t="str">
            <v>1% Min $100,000</v>
          </cell>
          <cell r="D72">
            <v>1000000</v>
          </cell>
          <cell r="E72" t="str">
            <v>Not Applicable</v>
          </cell>
          <cell r="F72" t="str">
            <v>$100,000 / $300,000 / $100,000</v>
          </cell>
          <cell r="G72" t="str">
            <v>Not Applicable</v>
          </cell>
          <cell r="H72">
            <v>500</v>
          </cell>
          <cell r="I72">
            <v>100000</v>
          </cell>
          <cell r="J72">
            <v>1000</v>
          </cell>
          <cell r="K72">
            <v>1000000</v>
          </cell>
          <cell r="L72">
            <v>2500</v>
          </cell>
          <cell r="M72" t="str">
            <v>No Coverage</v>
          </cell>
          <cell r="N72" t="str">
            <v>No Coverage</v>
          </cell>
          <cell r="O72" t="str">
            <v>No Coverage</v>
          </cell>
        </row>
        <row r="73">
          <cell r="A73" t="str">
            <v>Santa Anna ISD</v>
          </cell>
          <cell r="B73">
            <v>10000</v>
          </cell>
          <cell r="C73" t="str">
            <v>1% Min $100,000</v>
          </cell>
          <cell r="D73">
            <v>1000000</v>
          </cell>
          <cell r="E73" t="str">
            <v>Not Applicable</v>
          </cell>
          <cell r="F73" t="str">
            <v>$100,000 / $300,000 / $100,000</v>
          </cell>
          <cell r="G73">
            <v>1000</v>
          </cell>
          <cell r="H73">
            <v>1000</v>
          </cell>
          <cell r="I73">
            <v>100000</v>
          </cell>
          <cell r="J73">
            <v>1000</v>
          </cell>
          <cell r="K73">
            <v>1000000</v>
          </cell>
          <cell r="L73">
            <v>2500</v>
          </cell>
          <cell r="M73" t="str">
            <v>No Coverage</v>
          </cell>
          <cell r="N73" t="str">
            <v>No Coverage</v>
          </cell>
          <cell r="O73" t="str">
            <v>No Coverage</v>
          </cell>
        </row>
        <row r="74">
          <cell r="A74" t="str">
            <v>Sonora ISD</v>
          </cell>
          <cell r="B74">
            <v>10000</v>
          </cell>
          <cell r="C74" t="str">
            <v>3% Min $500,000</v>
          </cell>
          <cell r="D74">
            <v>1000000</v>
          </cell>
          <cell r="E74" t="str">
            <v>Not Applicable</v>
          </cell>
          <cell r="F74" t="str">
            <v>$100,000 / $300,000 / $100,000</v>
          </cell>
          <cell r="G74" t="str">
            <v>Not Applicable</v>
          </cell>
          <cell r="H74">
            <v>1000</v>
          </cell>
          <cell r="I74">
            <v>100000</v>
          </cell>
          <cell r="J74">
            <v>2500</v>
          </cell>
          <cell r="K74">
            <v>1000000</v>
          </cell>
          <cell r="L74">
            <v>2500</v>
          </cell>
          <cell r="M74">
            <v>1000000</v>
          </cell>
          <cell r="N74">
            <v>10000</v>
          </cell>
          <cell r="O74" t="str">
            <v>No Coverage</v>
          </cell>
        </row>
        <row r="75">
          <cell r="A75" t="str">
            <v>Southland ISD</v>
          </cell>
          <cell r="B75">
            <v>10000</v>
          </cell>
          <cell r="C75" t="str">
            <v>1% Min $100,000</v>
          </cell>
          <cell r="D75">
            <v>1000000</v>
          </cell>
          <cell r="E75" t="str">
            <v>Not Applicable</v>
          </cell>
          <cell r="F75" t="str">
            <v>$100,000 / $300,000 / $100,000</v>
          </cell>
          <cell r="G75" t="str">
            <v>Not Applicable</v>
          </cell>
          <cell r="H75">
            <v>500</v>
          </cell>
          <cell r="I75">
            <v>100000</v>
          </cell>
          <cell r="J75">
            <v>1000</v>
          </cell>
          <cell r="K75">
            <v>1000000</v>
          </cell>
          <cell r="L75">
            <v>2500</v>
          </cell>
          <cell r="M75">
            <v>1000000</v>
          </cell>
          <cell r="N75">
            <v>10000</v>
          </cell>
          <cell r="O75" t="str">
            <v>No Coverage</v>
          </cell>
        </row>
        <row r="76">
          <cell r="A76" t="str">
            <v>Spearman ISD</v>
          </cell>
          <cell r="B76">
            <v>10000</v>
          </cell>
          <cell r="C76" t="str">
            <v>2% Min $250,000</v>
          </cell>
          <cell r="D76">
            <v>1000000</v>
          </cell>
          <cell r="E76" t="str">
            <v>Not Applicable</v>
          </cell>
          <cell r="F76">
            <v>1000000</v>
          </cell>
          <cell r="G76">
            <v>5000</v>
          </cell>
          <cell r="H76">
            <v>1000</v>
          </cell>
          <cell r="I76">
            <v>100000</v>
          </cell>
          <cell r="J76">
            <v>1000</v>
          </cell>
          <cell r="K76">
            <v>1000000</v>
          </cell>
          <cell r="L76">
            <v>10000</v>
          </cell>
          <cell r="M76">
            <v>1000000</v>
          </cell>
          <cell r="N76">
            <v>10000</v>
          </cell>
          <cell r="O76" t="str">
            <v>No Coverage</v>
          </cell>
        </row>
        <row r="77">
          <cell r="A77" t="str">
            <v>Stanton ISD</v>
          </cell>
          <cell r="B77">
            <v>5000</v>
          </cell>
          <cell r="C77" t="str">
            <v>1% Min $100,000</v>
          </cell>
          <cell r="D77">
            <v>1000000</v>
          </cell>
          <cell r="E77" t="str">
            <v>Not Applicable</v>
          </cell>
          <cell r="F77" t="str">
            <v>$100,000 / $300,000 / $100,000</v>
          </cell>
          <cell r="G77" t="str">
            <v>Not Applicable</v>
          </cell>
          <cell r="H77">
            <v>500</v>
          </cell>
          <cell r="I77">
            <v>100000</v>
          </cell>
          <cell r="J77">
            <v>1000</v>
          </cell>
          <cell r="K77">
            <v>1000000</v>
          </cell>
          <cell r="L77">
            <v>10000</v>
          </cell>
          <cell r="M77">
            <v>1000000</v>
          </cell>
          <cell r="N77">
            <v>5000</v>
          </cell>
          <cell r="O77" t="str">
            <v>No Coverage</v>
          </cell>
        </row>
        <row r="78">
          <cell r="A78" t="str">
            <v>Trinidad ISD</v>
          </cell>
          <cell r="B78">
            <v>10000</v>
          </cell>
          <cell r="C78" t="str">
            <v>1% Min $100,000</v>
          </cell>
          <cell r="D78">
            <v>1000000</v>
          </cell>
          <cell r="E78" t="str">
            <v>Not Applicable</v>
          </cell>
          <cell r="F78" t="str">
            <v>$100,000 / $300,000 / $100,000</v>
          </cell>
          <cell r="G78" t="str">
            <v>Not Applicable</v>
          </cell>
          <cell r="H78">
            <v>500</v>
          </cell>
          <cell r="I78">
            <v>100000</v>
          </cell>
          <cell r="J78">
            <v>1000</v>
          </cell>
          <cell r="K78">
            <v>1000000</v>
          </cell>
          <cell r="L78">
            <v>2500</v>
          </cell>
          <cell r="M78" t="str">
            <v>No Coverage</v>
          </cell>
          <cell r="N78" t="str">
            <v>No Coverage</v>
          </cell>
          <cell r="O78" t="str">
            <v>No Coverage</v>
          </cell>
        </row>
        <row r="79">
          <cell r="A79" t="str">
            <v>Trinity ISD</v>
          </cell>
          <cell r="B79">
            <v>10000</v>
          </cell>
          <cell r="C79" t="str">
            <v>1% Min $250,000</v>
          </cell>
          <cell r="D79">
            <v>1000000</v>
          </cell>
          <cell r="E79" t="str">
            <v>Not Applicable</v>
          </cell>
          <cell r="F79">
            <v>1000000</v>
          </cell>
          <cell r="G79" t="str">
            <v>Not Applicable</v>
          </cell>
          <cell r="H79">
            <v>1000</v>
          </cell>
          <cell r="I79">
            <v>100000</v>
          </cell>
          <cell r="J79">
            <v>1000</v>
          </cell>
          <cell r="K79">
            <v>1000000</v>
          </cell>
          <cell r="L79">
            <v>2500</v>
          </cell>
          <cell r="M79">
            <v>1000000</v>
          </cell>
          <cell r="N79">
            <v>5000</v>
          </cell>
          <cell r="O79">
            <v>1000000</v>
          </cell>
        </row>
        <row r="80">
          <cell r="A80" t="str">
            <v>Trinity Valley Community College</v>
          </cell>
          <cell r="B80">
            <v>10000</v>
          </cell>
          <cell r="C80">
            <v>100000</v>
          </cell>
          <cell r="D80">
            <v>1000000</v>
          </cell>
          <cell r="E80" t="str">
            <v>Not Applicable</v>
          </cell>
          <cell r="F80" t="str">
            <v>$100,000 / $300,000 / $100,000</v>
          </cell>
          <cell r="G80" t="str">
            <v>Not Applicable</v>
          </cell>
          <cell r="H80">
            <v>500</v>
          </cell>
          <cell r="I80">
            <v>500000</v>
          </cell>
          <cell r="J80">
            <v>1000</v>
          </cell>
          <cell r="K80">
            <v>1000000</v>
          </cell>
          <cell r="L80">
            <v>2500</v>
          </cell>
          <cell r="M80">
            <v>1000000</v>
          </cell>
          <cell r="N80">
            <v>5000</v>
          </cell>
          <cell r="O80">
            <v>4000000</v>
          </cell>
        </row>
        <row r="81">
          <cell r="A81" t="str">
            <v>Troup ISD</v>
          </cell>
          <cell r="B81">
            <v>10000</v>
          </cell>
          <cell r="C81">
            <v>100000</v>
          </cell>
          <cell r="D81">
            <v>1000000</v>
          </cell>
          <cell r="E81" t="str">
            <v>Not Applicable</v>
          </cell>
          <cell r="F81" t="str">
            <v>$100,000 / $300,000 / $100,000</v>
          </cell>
          <cell r="G81" t="str">
            <v>Not Applicable</v>
          </cell>
          <cell r="H81">
            <v>500</v>
          </cell>
          <cell r="I81">
            <v>100000</v>
          </cell>
          <cell r="J81">
            <v>1000</v>
          </cell>
          <cell r="K81">
            <v>1000000</v>
          </cell>
          <cell r="L81">
            <v>7500</v>
          </cell>
          <cell r="M81" t="str">
            <v>No Coverage</v>
          </cell>
          <cell r="N81" t="str">
            <v>No Coverage</v>
          </cell>
          <cell r="O81" t="str">
            <v>No Coverage</v>
          </cell>
        </row>
        <row r="82">
          <cell r="A82" t="str">
            <v>Turkey-Quitaque ISD</v>
          </cell>
          <cell r="B82">
            <v>5000</v>
          </cell>
          <cell r="C82" t="str">
            <v>1% Min $100,000</v>
          </cell>
          <cell r="D82">
            <v>1000000</v>
          </cell>
          <cell r="E82" t="str">
            <v>Not Applicable</v>
          </cell>
          <cell r="F82" t="str">
            <v>$100,000 / $300,000 / $100,000</v>
          </cell>
          <cell r="G82" t="str">
            <v>Not Applicable</v>
          </cell>
          <cell r="H82">
            <v>500</v>
          </cell>
          <cell r="I82">
            <v>100000</v>
          </cell>
          <cell r="J82">
            <v>1000</v>
          </cell>
          <cell r="K82">
            <v>1000000</v>
          </cell>
          <cell r="L82">
            <v>2500</v>
          </cell>
          <cell r="M82" t="str">
            <v>No Coverage</v>
          </cell>
          <cell r="N82" t="str">
            <v>No Coverage</v>
          </cell>
          <cell r="O82" t="str">
            <v>No Coverage</v>
          </cell>
        </row>
        <row r="83">
          <cell r="A83" t="str">
            <v>Tyler Jr College</v>
          </cell>
          <cell r="B83">
            <v>10000</v>
          </cell>
          <cell r="C83">
            <v>250000</v>
          </cell>
          <cell r="D83" t="str">
            <v>No Coverage</v>
          </cell>
          <cell r="E83" t="str">
            <v>Not Applicable</v>
          </cell>
          <cell r="F83">
            <v>1000000</v>
          </cell>
          <cell r="G83" t="str">
            <v>Not Applicable</v>
          </cell>
          <cell r="H83">
            <v>1000</v>
          </cell>
          <cell r="I83">
            <v>500000</v>
          </cell>
          <cell r="J83">
            <v>1000</v>
          </cell>
          <cell r="K83" t="str">
            <v>No Coverage</v>
          </cell>
          <cell r="L83" t="str">
            <v>No Coverage</v>
          </cell>
          <cell r="M83">
            <v>2000000</v>
          </cell>
          <cell r="N83">
            <v>5000</v>
          </cell>
          <cell r="O83" t="str">
            <v>No Coverage</v>
          </cell>
        </row>
        <row r="84">
          <cell r="A84" t="str">
            <v>Vernon ISD</v>
          </cell>
          <cell r="B84">
            <v>10000</v>
          </cell>
          <cell r="C84" t="str">
            <v>1% Min $100,000</v>
          </cell>
          <cell r="D84">
            <v>1000000</v>
          </cell>
          <cell r="E84" t="str">
            <v>Not Applicable</v>
          </cell>
          <cell r="F84" t="str">
            <v>$100,000 / $300,000 / $100,000</v>
          </cell>
          <cell r="G84" t="str">
            <v>Not Applicable</v>
          </cell>
          <cell r="H84">
            <v>500</v>
          </cell>
          <cell r="I84">
            <v>100000</v>
          </cell>
          <cell r="J84">
            <v>1000</v>
          </cell>
          <cell r="K84">
            <v>1000000</v>
          </cell>
          <cell r="L84">
            <v>5000</v>
          </cell>
          <cell r="M84" t="str">
            <v>No Coverage</v>
          </cell>
          <cell r="N84" t="str">
            <v>No Coverage</v>
          </cell>
          <cell r="O84" t="str">
            <v>No Coverage</v>
          </cell>
        </row>
        <row r="85">
          <cell r="A85" t="str">
            <v>Weatherford ISD</v>
          </cell>
          <cell r="B85">
            <v>25000</v>
          </cell>
          <cell r="C85" t="str">
            <v>1% Min $100,000</v>
          </cell>
          <cell r="D85">
            <v>1000000</v>
          </cell>
          <cell r="E85" t="str">
            <v>Not Applicable</v>
          </cell>
          <cell r="F85">
            <v>1000000</v>
          </cell>
          <cell r="G85" t="str">
            <v>Not Applicable</v>
          </cell>
          <cell r="H85">
            <v>500</v>
          </cell>
          <cell r="I85">
            <v>100000</v>
          </cell>
          <cell r="J85">
            <v>1000</v>
          </cell>
          <cell r="K85">
            <v>1000000</v>
          </cell>
          <cell r="L85">
            <v>10000</v>
          </cell>
          <cell r="M85">
            <v>1000000</v>
          </cell>
          <cell r="N85">
            <v>5000</v>
          </cell>
          <cell r="O85" t="str">
            <v>No Coverage</v>
          </cell>
        </row>
        <row r="86">
          <cell r="A86" t="str">
            <v>Wellington ISD</v>
          </cell>
          <cell r="B86">
            <v>10000</v>
          </cell>
          <cell r="C86" t="str">
            <v>2% Min $250,000</v>
          </cell>
          <cell r="D86">
            <v>1000000</v>
          </cell>
          <cell r="E86" t="str">
            <v>Not Applicable</v>
          </cell>
          <cell r="F86" t="str">
            <v>$100,000 / $300,000 / $100,000</v>
          </cell>
          <cell r="G86" t="str">
            <v>Not Applicable</v>
          </cell>
          <cell r="H86">
            <v>500</v>
          </cell>
          <cell r="I86">
            <v>100000</v>
          </cell>
          <cell r="J86">
            <v>1000</v>
          </cell>
          <cell r="K86">
            <v>1000000</v>
          </cell>
          <cell r="L86">
            <v>2500</v>
          </cell>
          <cell r="M86" t="str">
            <v>No Coverage</v>
          </cell>
          <cell r="N86" t="str">
            <v>No Coverage</v>
          </cell>
          <cell r="O86" t="str">
            <v>No Coverage</v>
          </cell>
        </row>
        <row r="87">
          <cell r="A87" t="str">
            <v>Wells ISD</v>
          </cell>
          <cell r="B87">
            <v>5000</v>
          </cell>
          <cell r="C87">
            <v>75000</v>
          </cell>
          <cell r="D87">
            <v>1000000</v>
          </cell>
          <cell r="E87" t="str">
            <v>Not Applicable</v>
          </cell>
          <cell r="F87" t="str">
            <v>$100,000 / $300,000 / $100,000</v>
          </cell>
          <cell r="G87" t="str">
            <v>Not Applicable</v>
          </cell>
          <cell r="H87">
            <v>500</v>
          </cell>
          <cell r="I87">
            <v>100000</v>
          </cell>
          <cell r="J87">
            <v>1000</v>
          </cell>
          <cell r="K87">
            <v>1000000</v>
          </cell>
          <cell r="L87">
            <v>2500</v>
          </cell>
          <cell r="M87" t="str">
            <v>No Coverage</v>
          </cell>
          <cell r="N87" t="str">
            <v>No Coverage</v>
          </cell>
          <cell r="O87" t="str">
            <v>No Coverage</v>
          </cell>
        </row>
        <row r="88">
          <cell r="A88" t="str">
            <v>West Rusk County CISD</v>
          </cell>
          <cell r="B88">
            <v>10000</v>
          </cell>
          <cell r="C88">
            <v>100000</v>
          </cell>
          <cell r="D88">
            <v>1000000</v>
          </cell>
          <cell r="E88" t="str">
            <v>Not Applicable</v>
          </cell>
          <cell r="F88" t="str">
            <v>$100,000 / $300,000 / $100,000</v>
          </cell>
          <cell r="G88" t="str">
            <v>Not Applicable</v>
          </cell>
          <cell r="H88">
            <v>500</v>
          </cell>
          <cell r="I88">
            <v>100000</v>
          </cell>
          <cell r="J88">
            <v>1000</v>
          </cell>
          <cell r="K88">
            <v>1000000</v>
          </cell>
          <cell r="L88">
            <v>2500</v>
          </cell>
          <cell r="M88">
            <v>1000000</v>
          </cell>
          <cell r="N88">
            <v>5000</v>
          </cell>
          <cell r="O88" t="str">
            <v>No Coverage</v>
          </cell>
        </row>
        <row r="89">
          <cell r="A89" t="str">
            <v>West Sabine ISD</v>
          </cell>
          <cell r="B89">
            <v>5000</v>
          </cell>
          <cell r="C89" t="str">
            <v>1% Min $100,000</v>
          </cell>
          <cell r="D89">
            <v>1000000</v>
          </cell>
          <cell r="E89" t="str">
            <v>Not Applicable</v>
          </cell>
          <cell r="F89" t="str">
            <v>$100,000 / $300,000 / $100,000</v>
          </cell>
          <cell r="G89" t="str">
            <v>Not Applicable</v>
          </cell>
          <cell r="H89">
            <v>500</v>
          </cell>
          <cell r="I89">
            <v>100000</v>
          </cell>
          <cell r="J89">
            <v>1000</v>
          </cell>
          <cell r="K89">
            <v>1000000</v>
          </cell>
          <cell r="L89">
            <v>10000</v>
          </cell>
          <cell r="M89" t="str">
            <v>No Coverage</v>
          </cell>
          <cell r="N89" t="str">
            <v>No Coverage</v>
          </cell>
          <cell r="O89" t="str">
            <v>No Coverage</v>
          </cell>
        </row>
        <row r="90">
          <cell r="A90" t="str">
            <v>Western Texas College</v>
          </cell>
          <cell r="B90">
            <v>10000</v>
          </cell>
          <cell r="C90" t="str">
            <v>2% Min $500,000</v>
          </cell>
          <cell r="D90">
            <v>1000000</v>
          </cell>
          <cell r="E90" t="str">
            <v>Not Applicable</v>
          </cell>
          <cell r="F90">
            <v>1000000</v>
          </cell>
          <cell r="G90" t="str">
            <v>Not Applicable</v>
          </cell>
          <cell r="H90">
            <v>1000</v>
          </cell>
          <cell r="I90">
            <v>100000</v>
          </cell>
          <cell r="J90">
            <v>1000</v>
          </cell>
          <cell r="K90">
            <v>1000000</v>
          </cell>
          <cell r="L90">
            <v>5000</v>
          </cell>
          <cell r="M90">
            <v>1000000</v>
          </cell>
          <cell r="N90">
            <v>5000</v>
          </cell>
          <cell r="O90">
            <v>1000000</v>
          </cell>
        </row>
        <row r="91">
          <cell r="A91" t="str">
            <v>White Oak ISD</v>
          </cell>
          <cell r="B91">
            <v>10000</v>
          </cell>
          <cell r="C91" t="str">
            <v>1% Min $100,000</v>
          </cell>
          <cell r="D91">
            <v>1000000</v>
          </cell>
          <cell r="E91" t="str">
            <v>Not Applicable</v>
          </cell>
          <cell r="F91" t="str">
            <v>$100,000 / $300,000 / $100,000</v>
          </cell>
          <cell r="G91" t="str">
            <v>Not Applicable</v>
          </cell>
          <cell r="H91">
            <v>1000</v>
          </cell>
          <cell r="I91">
            <v>100000</v>
          </cell>
          <cell r="J91">
            <v>1000</v>
          </cell>
          <cell r="K91">
            <v>1000000</v>
          </cell>
          <cell r="L91">
            <v>2500</v>
          </cell>
          <cell r="M91" t="str">
            <v>No Coverage</v>
          </cell>
          <cell r="N91" t="str">
            <v>No Coverage</v>
          </cell>
          <cell r="O91" t="str">
            <v>No Coverage</v>
          </cell>
        </row>
        <row r="92">
          <cell r="A92" t="str">
            <v>Whitehouse ISD</v>
          </cell>
          <cell r="B92">
            <v>10000</v>
          </cell>
          <cell r="C92">
            <v>250000</v>
          </cell>
          <cell r="D92">
            <v>1000000</v>
          </cell>
          <cell r="E92" t="str">
            <v>Not Applicable</v>
          </cell>
          <cell r="F92" t="str">
            <v>$100,000 / $300,000 / $100,000</v>
          </cell>
          <cell r="G92" t="str">
            <v>Not Applicable</v>
          </cell>
          <cell r="H92">
            <v>1000</v>
          </cell>
          <cell r="I92">
            <v>100000</v>
          </cell>
          <cell r="J92">
            <v>1000</v>
          </cell>
          <cell r="K92">
            <v>1000000</v>
          </cell>
          <cell r="L92">
            <v>10000</v>
          </cell>
          <cell r="M92">
            <v>1000000</v>
          </cell>
          <cell r="N92">
            <v>10000</v>
          </cell>
          <cell r="O92" t="str">
            <v>No Coverage</v>
          </cell>
        </row>
        <row r="93">
          <cell r="A93" t="str">
            <v>Whitesboro ISD</v>
          </cell>
          <cell r="B93">
            <v>10000</v>
          </cell>
          <cell r="C93" t="str">
            <v>1% Min $100,000</v>
          </cell>
          <cell r="D93">
            <v>1000000</v>
          </cell>
          <cell r="E93" t="str">
            <v>Not Applicable</v>
          </cell>
          <cell r="F93" t="str">
            <v>$100,000 / $300,000 / $100,000</v>
          </cell>
          <cell r="G93" t="str">
            <v>Not Applicable</v>
          </cell>
          <cell r="H93">
            <v>500</v>
          </cell>
          <cell r="I93">
            <v>100000</v>
          </cell>
          <cell r="J93">
            <v>1000</v>
          </cell>
          <cell r="K93">
            <v>1000000</v>
          </cell>
          <cell r="L93">
            <v>2500</v>
          </cell>
          <cell r="M93">
            <v>1000000</v>
          </cell>
          <cell r="N93">
            <v>5000</v>
          </cell>
          <cell r="O93" t="str">
            <v>No Coverage</v>
          </cell>
        </row>
        <row r="94">
          <cell r="A94" t="str">
            <v>Wood County SESSA</v>
          </cell>
          <cell r="B94">
            <v>5000</v>
          </cell>
          <cell r="C94">
            <v>100000</v>
          </cell>
          <cell r="D94">
            <v>1000000</v>
          </cell>
          <cell r="E94" t="str">
            <v>Not Applicable</v>
          </cell>
          <cell r="F94" t="str">
            <v>$100,000 / $300,000 / $100,000</v>
          </cell>
          <cell r="G94" t="str">
            <v>Not Applicable</v>
          </cell>
          <cell r="H94">
            <v>500</v>
          </cell>
          <cell r="I94">
            <v>100000</v>
          </cell>
          <cell r="J94">
            <v>1000</v>
          </cell>
          <cell r="K94">
            <v>1000000</v>
          </cell>
          <cell r="L94">
            <v>2500</v>
          </cell>
          <cell r="M94" t="str">
            <v>No Coverage</v>
          </cell>
          <cell r="N94" t="str">
            <v>No Coverage</v>
          </cell>
          <cell r="O94" t="str">
            <v>No Coverage</v>
          </cell>
        </row>
        <row r="95">
          <cell r="A95" t="str">
            <v>Zavalla ISD</v>
          </cell>
          <cell r="B95">
            <v>5000</v>
          </cell>
          <cell r="C95" t="str">
            <v>1% Min $100,000</v>
          </cell>
          <cell r="D95">
            <v>1000000</v>
          </cell>
          <cell r="E95" t="str">
            <v>Not Applicable</v>
          </cell>
          <cell r="F95" t="str">
            <v>$100,000 / $300,000 / $100,000</v>
          </cell>
          <cell r="G95" t="str">
            <v>Not Applicable</v>
          </cell>
          <cell r="H95">
            <v>500</v>
          </cell>
          <cell r="I95">
            <v>250000</v>
          </cell>
          <cell r="J95">
            <v>1000</v>
          </cell>
          <cell r="K95">
            <v>1000000</v>
          </cell>
          <cell r="L95">
            <v>2500</v>
          </cell>
          <cell r="M95">
            <v>1000000</v>
          </cell>
          <cell r="N95">
            <v>5000</v>
          </cell>
          <cell r="O95" t="str">
            <v>No Coverage</v>
          </cell>
        </row>
        <row r="96">
          <cell r="A96" t="str">
            <v>Greenville ISD</v>
          </cell>
          <cell r="B96">
            <v>50000</v>
          </cell>
          <cell r="C96" t="str">
            <v>2% Min $250,000</v>
          </cell>
          <cell r="D96">
            <v>1000000</v>
          </cell>
          <cell r="E96" t="str">
            <v>Not Applicable</v>
          </cell>
          <cell r="F96">
            <v>1000000</v>
          </cell>
          <cell r="G96">
            <v>2500</v>
          </cell>
          <cell r="H96">
            <v>2500</v>
          </cell>
          <cell r="I96">
            <v>100000</v>
          </cell>
          <cell r="J96">
            <v>1000</v>
          </cell>
          <cell r="K96">
            <v>1000000</v>
          </cell>
          <cell r="L96">
            <v>2500</v>
          </cell>
          <cell r="M96">
            <v>1000000</v>
          </cell>
          <cell r="N96">
            <v>5000</v>
          </cell>
          <cell r="O96">
            <v>2000000</v>
          </cell>
        </row>
        <row r="97">
          <cell r="A97" t="str">
            <v>Clyde CISD</v>
          </cell>
          <cell r="B97">
            <v>25000</v>
          </cell>
          <cell r="C97" t="str">
            <v>1% Min $250,000</v>
          </cell>
          <cell r="D97">
            <v>1000000</v>
          </cell>
          <cell r="E97" t="str">
            <v>Not Applicable</v>
          </cell>
          <cell r="F97" t="str">
            <v>$100,000 / $300,000 / $100,000</v>
          </cell>
          <cell r="G97">
            <v>1000</v>
          </cell>
          <cell r="H97">
            <v>1000</v>
          </cell>
          <cell r="I97">
            <v>100000</v>
          </cell>
          <cell r="J97">
            <v>2500</v>
          </cell>
          <cell r="K97">
            <v>1000000</v>
          </cell>
          <cell r="L97">
            <v>5000</v>
          </cell>
          <cell r="M97" t="str">
            <v>No Coverage</v>
          </cell>
          <cell r="N97" t="str">
            <v>No Coverage</v>
          </cell>
          <cell r="O97" t="str">
            <v>No Coverage</v>
          </cell>
        </row>
        <row r="98">
          <cell r="A98" t="str">
            <v>Robert Lee ISD</v>
          </cell>
          <cell r="B98">
            <v>10000</v>
          </cell>
          <cell r="C98" t="str">
            <v>1% Min $250,000</v>
          </cell>
          <cell r="D98">
            <v>1000000</v>
          </cell>
          <cell r="E98">
            <v>1000</v>
          </cell>
          <cell r="F98" t="str">
            <v>$100,000 / $300,000 / $100,000</v>
          </cell>
          <cell r="G98">
            <v>1000</v>
          </cell>
          <cell r="H98">
            <v>1000</v>
          </cell>
          <cell r="I98">
            <v>100000</v>
          </cell>
          <cell r="J98">
            <v>2500</v>
          </cell>
          <cell r="K98">
            <v>1000000</v>
          </cell>
          <cell r="L98">
            <v>2500</v>
          </cell>
          <cell r="M98">
            <v>1000000</v>
          </cell>
          <cell r="N98">
            <v>10000</v>
          </cell>
          <cell r="O98" t="str">
            <v>No Coverage</v>
          </cell>
        </row>
        <row r="99">
          <cell r="A99" t="str">
            <v>Santo ISD</v>
          </cell>
          <cell r="B99">
            <v>5000</v>
          </cell>
          <cell r="C99" t="str">
            <v>2% Min $250,000</v>
          </cell>
          <cell r="D99">
            <v>1000000</v>
          </cell>
          <cell r="E99" t="str">
            <v>Not Applicable</v>
          </cell>
          <cell r="F99" t="str">
            <v>$100,000 / $300,000 / $100,000</v>
          </cell>
          <cell r="G99">
            <v>1000</v>
          </cell>
          <cell r="H99">
            <v>1000</v>
          </cell>
          <cell r="I99">
            <v>100000</v>
          </cell>
          <cell r="J99">
            <v>1000</v>
          </cell>
          <cell r="K99">
            <v>1000000</v>
          </cell>
          <cell r="L99">
            <v>2500</v>
          </cell>
          <cell r="M99" t="str">
            <v>No Coverage</v>
          </cell>
          <cell r="N99" t="str">
            <v>No Coverage</v>
          </cell>
          <cell r="O99" t="str">
            <v>No Coverage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Info"/>
      <sheetName val="PremLoss"/>
      <sheetName val="Section II UW Info"/>
      <sheetName val="Limits"/>
      <sheetName val="Property"/>
      <sheetName val="SOV"/>
      <sheetName val="IM Schedule"/>
      <sheetName val="Auto Schedule"/>
      <sheetName val="ELL App"/>
      <sheetName val="LEL App"/>
      <sheetName val="."/>
      <sheetName val="Summary"/>
    </sheetNames>
    <sheetDataSet>
      <sheetData sheetId="0"/>
      <sheetData sheetId="1"/>
      <sheetData sheetId="2"/>
      <sheetData sheetId="3"/>
      <sheetData sheetId="4"/>
      <sheetData sheetId="5"/>
      <sheetData sheetId="6"/>
      <sheetData sheetId="7"/>
      <sheetData sheetId="8"/>
      <sheetData sheetId="9"/>
      <sheetData sheetId="10">
        <row r="1">
          <cell r="A1" t="str">
            <v>Yes</v>
          </cell>
        </row>
        <row r="2">
          <cell r="A2" t="str">
            <v>No</v>
          </cell>
        </row>
      </sheetData>
      <sheetData sheetId="11">
        <row r="1">
          <cell r="A1" t="str">
            <v>SUMMARY OF INSURANCE PROPOSALS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mium - Loss Recap "/>
      <sheetName val="Carrier"/>
      <sheetName val="Pivot Losses"/>
      <sheetName val="Member Contributions"/>
      <sheetName val="Member Limits and Deductibles"/>
    </sheetNames>
    <sheetDataSet>
      <sheetData sheetId="0"/>
      <sheetData sheetId="1">
        <row r="2">
          <cell r="A2" t="str">
            <v>ALBA-GOLDEN ISD</v>
          </cell>
        </row>
      </sheetData>
      <sheetData sheetId="2">
        <row r="4">
          <cell r="A4" t="str">
            <v>Alba-Golden ISD2018AL</v>
          </cell>
          <cell r="B4">
            <v>1</v>
          </cell>
          <cell r="C4">
            <v>3</v>
          </cell>
          <cell r="D4">
            <v>1933.32</v>
          </cell>
          <cell r="E4">
            <v>1933.32</v>
          </cell>
          <cell r="F4">
            <v>3</v>
          </cell>
          <cell r="G4" t="str">
            <v>PEAT</v>
          </cell>
        </row>
        <row r="5">
          <cell r="A5" t="str">
            <v>Alba-Golden ISD2018APD</v>
          </cell>
          <cell r="B5">
            <v>1</v>
          </cell>
          <cell r="C5">
            <v>3</v>
          </cell>
          <cell r="D5">
            <v>1437.2</v>
          </cell>
          <cell r="E5">
            <v>1937.2</v>
          </cell>
          <cell r="F5">
            <v>3</v>
          </cell>
          <cell r="G5" t="str">
            <v>PEAT</v>
          </cell>
        </row>
        <row r="6">
          <cell r="A6" t="str">
            <v>Alba-Golden ISD2019Property</v>
          </cell>
          <cell r="B6">
            <v>1</v>
          </cell>
          <cell r="C6">
            <v>3</v>
          </cell>
          <cell r="D6">
            <v>527</v>
          </cell>
          <cell r="E6">
            <v>527</v>
          </cell>
          <cell r="F6">
            <v>3</v>
          </cell>
          <cell r="G6" t="str">
            <v>PEAT</v>
          </cell>
        </row>
        <row r="7">
          <cell r="A7" t="str">
            <v>Alba-Golden ISD2020AL</v>
          </cell>
          <cell r="B7">
            <v>1</v>
          </cell>
          <cell r="C7">
            <v>3</v>
          </cell>
          <cell r="D7">
            <v>3985.58</v>
          </cell>
          <cell r="E7">
            <v>3985.58</v>
          </cell>
          <cell r="F7">
            <v>3</v>
          </cell>
          <cell r="G7" t="str">
            <v>PEAT</v>
          </cell>
        </row>
        <row r="8">
          <cell r="A8" t="str">
            <v>Alba-Golden ISD2020APD</v>
          </cell>
          <cell r="B8">
            <v>1</v>
          </cell>
          <cell r="C8">
            <v>3</v>
          </cell>
          <cell r="D8">
            <v>42677.5</v>
          </cell>
          <cell r="E8">
            <v>9352.7099999999991</v>
          </cell>
          <cell r="F8">
            <v>3</v>
          </cell>
          <cell r="G8" t="str">
            <v>PEAT</v>
          </cell>
        </row>
        <row r="9">
          <cell r="A9" t="str">
            <v>Alba-Golden ISD2020Property</v>
          </cell>
          <cell r="B9">
            <v>1</v>
          </cell>
          <cell r="C9">
            <v>3</v>
          </cell>
          <cell r="D9">
            <v>75680</v>
          </cell>
          <cell r="E9">
            <v>80680</v>
          </cell>
          <cell r="F9">
            <v>3</v>
          </cell>
          <cell r="G9" t="str">
            <v>PEAT</v>
          </cell>
        </row>
        <row r="10">
          <cell r="A10" t="str">
            <v>Albany ISD2017AL</v>
          </cell>
          <cell r="B10">
            <v>1</v>
          </cell>
          <cell r="C10">
            <v>4</v>
          </cell>
          <cell r="D10">
            <v>0</v>
          </cell>
          <cell r="E10">
            <v>30000</v>
          </cell>
          <cell r="F10">
            <v>4</v>
          </cell>
          <cell r="G10" t="str">
            <v>TASB</v>
          </cell>
        </row>
        <row r="11">
          <cell r="A11" t="str">
            <v>Albany ISD2018APD</v>
          </cell>
          <cell r="B11">
            <v>1</v>
          </cell>
          <cell r="C11">
            <v>4</v>
          </cell>
          <cell r="D11">
            <v>463</v>
          </cell>
          <cell r="E11">
            <v>1463</v>
          </cell>
          <cell r="F11">
            <v>4</v>
          </cell>
          <cell r="G11" t="str">
            <v>TASB</v>
          </cell>
        </row>
        <row r="12">
          <cell r="A12" t="str">
            <v>Alvarado ISD2017AL</v>
          </cell>
          <cell r="B12">
            <v>5</v>
          </cell>
          <cell r="C12">
            <v>15</v>
          </cell>
          <cell r="D12">
            <v>0</v>
          </cell>
          <cell r="E12">
            <v>0</v>
          </cell>
          <cell r="F12">
            <v>3</v>
          </cell>
          <cell r="G12" t="str">
            <v>PEAT</v>
          </cell>
        </row>
        <row r="13">
          <cell r="A13" t="str">
            <v>Alvarado ISD2017APD</v>
          </cell>
          <cell r="B13">
            <v>6</v>
          </cell>
          <cell r="C13">
            <v>18</v>
          </cell>
          <cell r="D13">
            <v>17983.599999999999</v>
          </cell>
          <cell r="E13">
            <v>19983.600000000002</v>
          </cell>
          <cell r="F13">
            <v>3</v>
          </cell>
          <cell r="G13" t="str">
            <v>PEAT</v>
          </cell>
        </row>
        <row r="14">
          <cell r="A14" t="str">
            <v>Alvarado ISD2017Property</v>
          </cell>
          <cell r="B14">
            <v>1</v>
          </cell>
          <cell r="C14">
            <v>3</v>
          </cell>
          <cell r="D14">
            <v>73275.59</v>
          </cell>
          <cell r="E14">
            <v>73275.59</v>
          </cell>
          <cell r="F14">
            <v>3</v>
          </cell>
          <cell r="G14" t="str">
            <v>PEAT</v>
          </cell>
        </row>
        <row r="15">
          <cell r="A15" t="str">
            <v>Alvarado ISD2018AL</v>
          </cell>
          <cell r="B15">
            <v>8</v>
          </cell>
          <cell r="C15">
            <v>24</v>
          </cell>
          <cell r="D15">
            <v>17953.37</v>
          </cell>
          <cell r="E15">
            <v>17953.37</v>
          </cell>
          <cell r="F15">
            <v>3</v>
          </cell>
          <cell r="G15" t="str">
            <v>PEAT</v>
          </cell>
        </row>
        <row r="16">
          <cell r="A16" t="str">
            <v>Alvarado ISD2018APD</v>
          </cell>
          <cell r="B16">
            <v>8</v>
          </cell>
          <cell r="C16">
            <v>24</v>
          </cell>
          <cell r="D16">
            <v>2000.62</v>
          </cell>
          <cell r="E16">
            <v>3000.62</v>
          </cell>
          <cell r="F16">
            <v>3</v>
          </cell>
          <cell r="G16" t="str">
            <v>PEAT</v>
          </cell>
        </row>
        <row r="17">
          <cell r="A17" t="str">
            <v>Alvarado ISD2018Property</v>
          </cell>
          <cell r="B17">
            <v>1</v>
          </cell>
          <cell r="C17">
            <v>3</v>
          </cell>
          <cell r="D17">
            <v>1349.01</v>
          </cell>
          <cell r="E17">
            <v>1349.01</v>
          </cell>
          <cell r="F17">
            <v>3</v>
          </cell>
          <cell r="G17" t="str">
            <v>PEAT</v>
          </cell>
        </row>
        <row r="18">
          <cell r="A18" t="str">
            <v>Alvarado ISD2019AL</v>
          </cell>
          <cell r="B18">
            <v>2</v>
          </cell>
          <cell r="C18">
            <v>6</v>
          </cell>
          <cell r="D18">
            <v>0</v>
          </cell>
          <cell r="E18">
            <v>0</v>
          </cell>
          <cell r="F18">
            <v>3</v>
          </cell>
          <cell r="G18" t="str">
            <v>PEAT</v>
          </cell>
        </row>
        <row r="19">
          <cell r="A19" t="str">
            <v>Alvarado ISD2019APD</v>
          </cell>
          <cell r="B19">
            <v>5</v>
          </cell>
          <cell r="C19">
            <v>15</v>
          </cell>
          <cell r="D19">
            <v>0</v>
          </cell>
          <cell r="E19">
            <v>1000</v>
          </cell>
          <cell r="F19">
            <v>3</v>
          </cell>
          <cell r="G19" t="str">
            <v>PEAT</v>
          </cell>
        </row>
        <row r="20">
          <cell r="A20" t="str">
            <v>Alvarado ISD2019EB</v>
          </cell>
          <cell r="B20">
            <v>1</v>
          </cell>
          <cell r="C20">
            <v>3</v>
          </cell>
          <cell r="D20">
            <v>32197.03</v>
          </cell>
          <cell r="E20">
            <v>33447.03</v>
          </cell>
          <cell r="F20">
            <v>3</v>
          </cell>
          <cell r="G20" t="str">
            <v>PEAT</v>
          </cell>
        </row>
        <row r="21">
          <cell r="A21" t="str">
            <v>Alvarado ISD2019Property</v>
          </cell>
          <cell r="B21">
            <v>2</v>
          </cell>
          <cell r="C21">
            <v>6</v>
          </cell>
          <cell r="D21">
            <v>12304.31</v>
          </cell>
          <cell r="E21">
            <v>22304.309999999998</v>
          </cell>
          <cell r="F21">
            <v>3</v>
          </cell>
          <cell r="G21" t="str">
            <v>PEAT</v>
          </cell>
        </row>
        <row r="22">
          <cell r="A22" t="str">
            <v>Alvarado ISD2020APD</v>
          </cell>
          <cell r="B22">
            <v>6</v>
          </cell>
          <cell r="C22">
            <v>18</v>
          </cell>
          <cell r="D22">
            <v>34946.699999999997</v>
          </cell>
          <cell r="E22">
            <v>35195.699999999997</v>
          </cell>
          <cell r="F22">
            <v>3</v>
          </cell>
          <cell r="G22" t="str">
            <v>PEAT</v>
          </cell>
        </row>
        <row r="23">
          <cell r="A23" t="str">
            <v>Alvarado ISD2020Property</v>
          </cell>
          <cell r="B23">
            <v>1</v>
          </cell>
          <cell r="C23">
            <v>3</v>
          </cell>
          <cell r="D23">
            <v>24545.83</v>
          </cell>
          <cell r="E23">
            <v>34545.83</v>
          </cell>
          <cell r="F23">
            <v>3</v>
          </cell>
          <cell r="G23" t="str">
            <v>PEAT</v>
          </cell>
        </row>
        <row r="24">
          <cell r="A24" t="str">
            <v>Alvarado ISD2021AL</v>
          </cell>
          <cell r="B24">
            <v>1</v>
          </cell>
          <cell r="C24">
            <v>3</v>
          </cell>
          <cell r="D24">
            <v>20015.5</v>
          </cell>
          <cell r="E24">
            <v>24072.83</v>
          </cell>
          <cell r="F24">
            <v>3</v>
          </cell>
          <cell r="G24" t="str">
            <v>PEAT</v>
          </cell>
        </row>
        <row r="25">
          <cell r="A25" t="str">
            <v>Alvarado ISD2021APD</v>
          </cell>
          <cell r="B25">
            <v>1</v>
          </cell>
          <cell r="C25">
            <v>3</v>
          </cell>
          <cell r="D25">
            <v>0</v>
          </cell>
          <cell r="E25">
            <v>5300</v>
          </cell>
          <cell r="F25">
            <v>3</v>
          </cell>
          <cell r="G25" t="str">
            <v>PEAT</v>
          </cell>
        </row>
        <row r="26">
          <cell r="A26" t="str">
            <v>Alvarado ISD2021Property</v>
          </cell>
          <cell r="B26">
            <v>1</v>
          </cell>
          <cell r="C26">
            <v>3</v>
          </cell>
          <cell r="D26">
            <v>0</v>
          </cell>
          <cell r="E26">
            <v>750</v>
          </cell>
          <cell r="F26">
            <v>3</v>
          </cell>
          <cell r="G26" t="str">
            <v>PEAT</v>
          </cell>
        </row>
        <row r="27">
          <cell r="A27" t="str">
            <v>Amherst ISD2020Property</v>
          </cell>
          <cell r="B27">
            <v>1</v>
          </cell>
          <cell r="C27">
            <v>3</v>
          </cell>
          <cell r="D27">
            <v>8273.18</v>
          </cell>
          <cell r="E27">
            <v>8273.18</v>
          </cell>
          <cell r="F27">
            <v>3</v>
          </cell>
          <cell r="G27" t="str">
            <v>PEAT</v>
          </cell>
        </row>
        <row r="28">
          <cell r="A28" t="str">
            <v>Archer City ISD2017AL</v>
          </cell>
          <cell r="B28">
            <v>2</v>
          </cell>
          <cell r="C28">
            <v>6</v>
          </cell>
          <cell r="D28">
            <v>3156.3</v>
          </cell>
          <cell r="E28">
            <v>3156.3</v>
          </cell>
          <cell r="F28">
            <v>3</v>
          </cell>
          <cell r="G28" t="str">
            <v>PEAT</v>
          </cell>
        </row>
        <row r="29">
          <cell r="A29" t="str">
            <v>Archer City ISD2017APD</v>
          </cell>
          <cell r="B29">
            <v>1</v>
          </cell>
          <cell r="C29">
            <v>3</v>
          </cell>
          <cell r="D29">
            <v>3114.35</v>
          </cell>
          <cell r="E29">
            <v>3614.35</v>
          </cell>
          <cell r="F29">
            <v>3</v>
          </cell>
          <cell r="G29" t="str">
            <v>PEAT</v>
          </cell>
        </row>
        <row r="30">
          <cell r="A30" t="str">
            <v>Archer City ISD2019Property</v>
          </cell>
          <cell r="B30">
            <v>1</v>
          </cell>
          <cell r="C30">
            <v>3</v>
          </cell>
          <cell r="D30">
            <v>46231.35</v>
          </cell>
          <cell r="E30">
            <v>46731.35</v>
          </cell>
          <cell r="F30">
            <v>3</v>
          </cell>
          <cell r="G30" t="str">
            <v>PEAT</v>
          </cell>
        </row>
        <row r="31">
          <cell r="A31" t="str">
            <v>Archer City ISD2020APD</v>
          </cell>
          <cell r="B31">
            <v>1</v>
          </cell>
          <cell r="C31">
            <v>3</v>
          </cell>
          <cell r="D31">
            <v>789.68000000000006</v>
          </cell>
          <cell r="E31">
            <v>1289.6799999999998</v>
          </cell>
          <cell r="F31">
            <v>3</v>
          </cell>
          <cell r="G31" t="str">
            <v>PEAT</v>
          </cell>
        </row>
        <row r="32">
          <cell r="A32" t="str">
            <v>Archer City ISD2020Property</v>
          </cell>
          <cell r="B32">
            <v>1</v>
          </cell>
          <cell r="C32">
            <v>3</v>
          </cell>
          <cell r="D32">
            <v>121702.77</v>
          </cell>
          <cell r="E32">
            <v>203000</v>
          </cell>
          <cell r="F32">
            <v>3</v>
          </cell>
          <cell r="G32" t="str">
            <v>PEAT</v>
          </cell>
        </row>
        <row r="33">
          <cell r="A33" t="str">
            <v>Archer City ISD2021AL</v>
          </cell>
          <cell r="B33">
            <v>1</v>
          </cell>
          <cell r="C33">
            <v>3</v>
          </cell>
          <cell r="D33">
            <v>2015.62</v>
          </cell>
          <cell r="E33">
            <v>2015.62</v>
          </cell>
          <cell r="F33">
            <v>3</v>
          </cell>
          <cell r="G33" t="str">
            <v>PEAT</v>
          </cell>
        </row>
        <row r="34">
          <cell r="A34" t="str">
            <v>Arp ISD2017ELL</v>
          </cell>
          <cell r="B34">
            <v>1</v>
          </cell>
          <cell r="C34">
            <v>3</v>
          </cell>
          <cell r="D34">
            <v>1250</v>
          </cell>
          <cell r="E34">
            <v>1250</v>
          </cell>
          <cell r="F34">
            <v>3</v>
          </cell>
          <cell r="G34" t="str">
            <v>PEAT</v>
          </cell>
        </row>
        <row r="35">
          <cell r="A35" t="str">
            <v>Arp ISD2017Property</v>
          </cell>
          <cell r="B35">
            <v>2</v>
          </cell>
          <cell r="C35">
            <v>6</v>
          </cell>
          <cell r="D35">
            <v>5738.78</v>
          </cell>
          <cell r="E35">
            <v>5988.78</v>
          </cell>
          <cell r="F35">
            <v>3</v>
          </cell>
          <cell r="G35" t="str">
            <v>PEAT</v>
          </cell>
        </row>
        <row r="36">
          <cell r="A36" t="str">
            <v>Arp ISD2020Property</v>
          </cell>
          <cell r="B36">
            <v>1</v>
          </cell>
          <cell r="C36">
            <v>3</v>
          </cell>
          <cell r="D36">
            <v>154493.91</v>
          </cell>
          <cell r="E36">
            <v>455000</v>
          </cell>
          <cell r="F36">
            <v>3</v>
          </cell>
          <cell r="G36" t="str">
            <v>PEAT</v>
          </cell>
        </row>
        <row r="37">
          <cell r="A37" t="str">
            <v>Arp ISD2021Property</v>
          </cell>
          <cell r="B37">
            <v>1</v>
          </cell>
          <cell r="C37">
            <v>3</v>
          </cell>
          <cell r="D37">
            <v>151662.39999999999</v>
          </cell>
          <cell r="E37">
            <v>161836.9</v>
          </cell>
          <cell r="F37">
            <v>3</v>
          </cell>
          <cell r="G37" t="str">
            <v>PEAT</v>
          </cell>
        </row>
        <row r="38">
          <cell r="A38" t="str">
            <v>Ballinger ISD2017APD</v>
          </cell>
          <cell r="B38">
            <v>1</v>
          </cell>
          <cell r="C38">
            <v>3</v>
          </cell>
          <cell r="D38">
            <v>2945.59</v>
          </cell>
          <cell r="E38">
            <v>3445.59</v>
          </cell>
          <cell r="F38">
            <v>3</v>
          </cell>
          <cell r="G38" t="str">
            <v>PEAT</v>
          </cell>
        </row>
        <row r="39">
          <cell r="A39" t="str">
            <v>Ballinger ISD2017Property</v>
          </cell>
          <cell r="B39">
            <v>1</v>
          </cell>
          <cell r="C39">
            <v>3</v>
          </cell>
          <cell r="D39">
            <v>28090.26</v>
          </cell>
          <cell r="E39">
            <v>33090.259999999995</v>
          </cell>
          <cell r="F39">
            <v>3</v>
          </cell>
          <cell r="G39" t="str">
            <v>PEAT</v>
          </cell>
        </row>
        <row r="40">
          <cell r="A40" t="str">
            <v>Ballinger ISD2018APD</v>
          </cell>
          <cell r="B40">
            <v>1</v>
          </cell>
          <cell r="C40">
            <v>3</v>
          </cell>
          <cell r="D40">
            <v>3759.59</v>
          </cell>
          <cell r="E40">
            <v>4259.59</v>
          </cell>
          <cell r="F40">
            <v>3</v>
          </cell>
          <cell r="G40" t="str">
            <v>PEAT</v>
          </cell>
        </row>
        <row r="41">
          <cell r="A41" t="str">
            <v>Ballinger ISD2018Crime</v>
          </cell>
          <cell r="B41">
            <v>2</v>
          </cell>
          <cell r="C41">
            <v>6</v>
          </cell>
          <cell r="D41">
            <v>100000</v>
          </cell>
          <cell r="E41">
            <v>101000</v>
          </cell>
          <cell r="F41">
            <v>3</v>
          </cell>
          <cell r="G41" t="str">
            <v>PEAT</v>
          </cell>
        </row>
        <row r="42">
          <cell r="A42" t="str">
            <v>Ballinger ISD2018Property</v>
          </cell>
          <cell r="B42">
            <v>1</v>
          </cell>
          <cell r="C42">
            <v>3</v>
          </cell>
          <cell r="D42">
            <v>144270.59999999998</v>
          </cell>
          <cell r="E42">
            <v>394270.6</v>
          </cell>
          <cell r="F42">
            <v>3</v>
          </cell>
          <cell r="G42" t="str">
            <v>PEAT</v>
          </cell>
        </row>
        <row r="43">
          <cell r="A43" t="str">
            <v>Ballinger ISD2019Crime</v>
          </cell>
          <cell r="B43">
            <v>1</v>
          </cell>
          <cell r="C43">
            <v>3</v>
          </cell>
          <cell r="D43">
            <v>24379.02</v>
          </cell>
          <cell r="E43">
            <v>29379.02</v>
          </cell>
          <cell r="F43">
            <v>3</v>
          </cell>
          <cell r="G43" t="str">
            <v>PEAT</v>
          </cell>
        </row>
        <row r="44">
          <cell r="A44" t="str">
            <v>Bellevue ISD2017APD</v>
          </cell>
          <cell r="B44">
            <v>1</v>
          </cell>
          <cell r="C44">
            <v>5</v>
          </cell>
          <cell r="D44">
            <v>1437.23</v>
          </cell>
          <cell r="E44">
            <v>1437.23</v>
          </cell>
          <cell r="F44">
            <v>5</v>
          </cell>
          <cell r="G44" t="str">
            <v>TPS</v>
          </cell>
        </row>
        <row r="45">
          <cell r="A45" t="str">
            <v>Bellevue ISD2021AL</v>
          </cell>
          <cell r="B45">
            <v>1</v>
          </cell>
          <cell r="C45">
            <v>3</v>
          </cell>
          <cell r="D45">
            <v>0</v>
          </cell>
          <cell r="E45">
            <v>0</v>
          </cell>
          <cell r="F45">
            <v>3</v>
          </cell>
          <cell r="G45" t="str">
            <v>PEAT</v>
          </cell>
        </row>
        <row r="46">
          <cell r="A46" t="str">
            <v>Bellevue ISD2021APD</v>
          </cell>
          <cell r="B46">
            <v>1</v>
          </cell>
          <cell r="C46">
            <v>3</v>
          </cell>
          <cell r="D46">
            <v>0</v>
          </cell>
          <cell r="E46">
            <v>0</v>
          </cell>
          <cell r="F46">
            <v>3</v>
          </cell>
          <cell r="G46" t="str">
            <v>PEAT</v>
          </cell>
        </row>
        <row r="47">
          <cell r="A47" t="str">
            <v>Boyd ISD2017APD</v>
          </cell>
          <cell r="B47">
            <v>1</v>
          </cell>
          <cell r="C47">
            <v>3</v>
          </cell>
          <cell r="D47">
            <v>813.68</v>
          </cell>
          <cell r="E47">
            <v>1313.6799999999998</v>
          </cell>
          <cell r="F47">
            <v>3</v>
          </cell>
          <cell r="G47" t="str">
            <v>PEAT</v>
          </cell>
        </row>
        <row r="48">
          <cell r="A48" t="str">
            <v>Boyd ISD2018APD</v>
          </cell>
          <cell r="B48">
            <v>1</v>
          </cell>
          <cell r="C48">
            <v>3</v>
          </cell>
          <cell r="D48">
            <v>11437.470000000001</v>
          </cell>
          <cell r="E48">
            <v>11937.47</v>
          </cell>
          <cell r="F48">
            <v>3</v>
          </cell>
          <cell r="G48" t="str">
            <v>PEAT</v>
          </cell>
        </row>
        <row r="49">
          <cell r="A49" t="str">
            <v>Boyd ISD2018Property</v>
          </cell>
          <cell r="B49">
            <v>1</v>
          </cell>
          <cell r="C49">
            <v>3</v>
          </cell>
          <cell r="D49">
            <v>40498.75</v>
          </cell>
          <cell r="E49">
            <v>50498.75</v>
          </cell>
          <cell r="F49">
            <v>3</v>
          </cell>
          <cell r="G49" t="str">
            <v>PEAT</v>
          </cell>
        </row>
        <row r="50">
          <cell r="A50" t="str">
            <v>Boyd ISD2019APD</v>
          </cell>
          <cell r="B50">
            <v>2</v>
          </cell>
          <cell r="C50">
            <v>6</v>
          </cell>
          <cell r="D50">
            <v>2724.26</v>
          </cell>
          <cell r="E50">
            <v>3724.26</v>
          </cell>
          <cell r="F50">
            <v>3</v>
          </cell>
          <cell r="G50" t="str">
            <v>PEAT</v>
          </cell>
        </row>
        <row r="51">
          <cell r="A51" t="str">
            <v>Boyd ISD2019Property</v>
          </cell>
          <cell r="B51">
            <v>1</v>
          </cell>
          <cell r="C51">
            <v>3</v>
          </cell>
          <cell r="D51">
            <v>13645.1</v>
          </cell>
          <cell r="E51">
            <v>23645.1</v>
          </cell>
          <cell r="F51">
            <v>3</v>
          </cell>
          <cell r="G51" t="str">
            <v>PEAT</v>
          </cell>
        </row>
        <row r="52">
          <cell r="A52" t="str">
            <v>Boyd ISD2020APD</v>
          </cell>
          <cell r="B52">
            <v>1</v>
          </cell>
          <cell r="C52">
            <v>3</v>
          </cell>
          <cell r="D52">
            <v>5060.1400000000003</v>
          </cell>
          <cell r="E52">
            <v>5560.14</v>
          </cell>
          <cell r="F52">
            <v>3</v>
          </cell>
          <cell r="G52" t="str">
            <v>PEAT</v>
          </cell>
        </row>
        <row r="53">
          <cell r="A53" t="str">
            <v>Boyd ISD2020Property</v>
          </cell>
          <cell r="B53">
            <v>1</v>
          </cell>
          <cell r="C53">
            <v>3</v>
          </cell>
          <cell r="D53">
            <v>833</v>
          </cell>
          <cell r="E53">
            <v>32000</v>
          </cell>
          <cell r="F53">
            <v>3</v>
          </cell>
          <cell r="G53" t="str">
            <v>PEAT</v>
          </cell>
        </row>
        <row r="54">
          <cell r="A54" t="str">
            <v>Bronte ISD2019AL</v>
          </cell>
          <cell r="B54">
            <v>1</v>
          </cell>
          <cell r="C54">
            <v>3</v>
          </cell>
          <cell r="D54">
            <v>935.41000000000008</v>
          </cell>
          <cell r="E54">
            <v>935.41</v>
          </cell>
          <cell r="F54">
            <v>3</v>
          </cell>
          <cell r="G54" t="str">
            <v>PEAT</v>
          </cell>
        </row>
        <row r="55">
          <cell r="A55" t="str">
            <v>Bronte ISD2020Property</v>
          </cell>
          <cell r="B55">
            <v>1</v>
          </cell>
          <cell r="C55">
            <v>3</v>
          </cell>
          <cell r="D55">
            <v>68860.42</v>
          </cell>
          <cell r="E55">
            <v>73860.42</v>
          </cell>
          <cell r="F55">
            <v>3</v>
          </cell>
          <cell r="G55" t="str">
            <v>PEAT</v>
          </cell>
        </row>
        <row r="56">
          <cell r="A56" t="str">
            <v>Bronte ISD2021APD</v>
          </cell>
          <cell r="B56">
            <v>1</v>
          </cell>
          <cell r="C56">
            <v>3</v>
          </cell>
          <cell r="D56">
            <v>2705.8300000000004</v>
          </cell>
          <cell r="E56">
            <v>3205.83</v>
          </cell>
          <cell r="F56">
            <v>3</v>
          </cell>
          <cell r="G56" t="str">
            <v>PEAT</v>
          </cell>
        </row>
        <row r="57">
          <cell r="A57" t="str">
            <v>Bynum ISD2017Property</v>
          </cell>
          <cell r="B57">
            <v>1</v>
          </cell>
          <cell r="C57">
            <v>3</v>
          </cell>
          <cell r="D57">
            <v>4606.51</v>
          </cell>
          <cell r="E57">
            <v>9606.51</v>
          </cell>
          <cell r="F57">
            <v>3</v>
          </cell>
          <cell r="G57" t="str">
            <v>PEAT</v>
          </cell>
        </row>
        <row r="58">
          <cell r="A58" t="str">
            <v>Bynum ISD2020Property</v>
          </cell>
          <cell r="B58">
            <v>1</v>
          </cell>
          <cell r="C58">
            <v>3</v>
          </cell>
          <cell r="D58">
            <v>103716.17</v>
          </cell>
          <cell r="E58">
            <v>108716.17</v>
          </cell>
          <cell r="F58">
            <v>3</v>
          </cell>
          <cell r="G58" t="str">
            <v>PEAT</v>
          </cell>
        </row>
        <row r="59">
          <cell r="A59" t="str">
            <v>Bynum ISD2021AL</v>
          </cell>
          <cell r="B59">
            <v>2</v>
          </cell>
          <cell r="C59">
            <v>6</v>
          </cell>
          <cell r="D59">
            <v>6539.04</v>
          </cell>
          <cell r="E59">
            <v>10166.950000000001</v>
          </cell>
          <cell r="F59">
            <v>3</v>
          </cell>
          <cell r="G59" t="str">
            <v>PEAT</v>
          </cell>
        </row>
        <row r="60">
          <cell r="A60" t="str">
            <v>Bynum ISD2021APD</v>
          </cell>
          <cell r="B60">
            <v>1</v>
          </cell>
          <cell r="C60">
            <v>3</v>
          </cell>
          <cell r="D60">
            <v>832.24</v>
          </cell>
          <cell r="E60">
            <v>1332.24</v>
          </cell>
          <cell r="F60">
            <v>3</v>
          </cell>
          <cell r="G60" t="str">
            <v>PEAT</v>
          </cell>
        </row>
        <row r="61">
          <cell r="A61" t="str">
            <v>Canadian ISD2019ELL</v>
          </cell>
          <cell r="B61">
            <v>1</v>
          </cell>
          <cell r="C61">
            <v>3</v>
          </cell>
          <cell r="D61">
            <v>17519.239999999998</v>
          </cell>
          <cell r="E61">
            <v>17519.240000000002</v>
          </cell>
          <cell r="F61">
            <v>3</v>
          </cell>
          <cell r="G61" t="str">
            <v>PEAT</v>
          </cell>
        </row>
        <row r="62">
          <cell r="A62" t="str">
            <v>Canadian ISD2021AL</v>
          </cell>
          <cell r="B62">
            <v>1</v>
          </cell>
          <cell r="C62">
            <v>3</v>
          </cell>
          <cell r="D62">
            <v>0</v>
          </cell>
          <cell r="E62">
            <v>0</v>
          </cell>
          <cell r="F62">
            <v>3</v>
          </cell>
          <cell r="G62" t="str">
            <v>PEAT</v>
          </cell>
        </row>
        <row r="63">
          <cell r="A63" t="str">
            <v>Carlisle ISD2018APD</v>
          </cell>
          <cell r="B63">
            <v>1</v>
          </cell>
          <cell r="C63">
            <v>3</v>
          </cell>
          <cell r="D63">
            <v>7766.14</v>
          </cell>
          <cell r="E63">
            <v>7766.14</v>
          </cell>
          <cell r="F63">
            <v>3</v>
          </cell>
          <cell r="G63" t="str">
            <v>PEAT</v>
          </cell>
        </row>
        <row r="64">
          <cell r="A64" t="str">
            <v>Carlisle ISD2018Property</v>
          </cell>
          <cell r="B64">
            <v>2</v>
          </cell>
          <cell r="C64">
            <v>6</v>
          </cell>
          <cell r="D64">
            <v>147269.63000000003</v>
          </cell>
          <cell r="E64">
            <v>154769.63</v>
          </cell>
          <cell r="F64">
            <v>3</v>
          </cell>
          <cell r="G64" t="str">
            <v>PEAT</v>
          </cell>
        </row>
        <row r="65">
          <cell r="A65" t="str">
            <v>Carlisle ISD2020Property</v>
          </cell>
          <cell r="B65">
            <v>1</v>
          </cell>
          <cell r="C65">
            <v>3</v>
          </cell>
          <cell r="D65">
            <v>562836.47999999998</v>
          </cell>
          <cell r="E65">
            <v>1505000</v>
          </cell>
          <cell r="F65">
            <v>3</v>
          </cell>
          <cell r="G65" t="str">
            <v>PEAT</v>
          </cell>
        </row>
        <row r="66">
          <cell r="A66" t="str">
            <v>Cayuga ISD2017APD</v>
          </cell>
          <cell r="B66">
            <v>1</v>
          </cell>
          <cell r="C66">
            <v>3</v>
          </cell>
          <cell r="D66">
            <v>1531</v>
          </cell>
          <cell r="E66">
            <v>2031</v>
          </cell>
          <cell r="F66">
            <v>3</v>
          </cell>
          <cell r="G66" t="str">
            <v>PEAT</v>
          </cell>
        </row>
        <row r="67">
          <cell r="A67" t="str">
            <v>Cayuga ISD2018AL</v>
          </cell>
          <cell r="B67">
            <v>2</v>
          </cell>
          <cell r="C67">
            <v>6</v>
          </cell>
          <cell r="D67">
            <v>0</v>
          </cell>
          <cell r="E67">
            <v>0</v>
          </cell>
          <cell r="F67">
            <v>3</v>
          </cell>
          <cell r="G67" t="str">
            <v>PEAT</v>
          </cell>
        </row>
        <row r="68">
          <cell r="A68" t="str">
            <v>Cayuga ISD2018APD</v>
          </cell>
          <cell r="B68">
            <v>3</v>
          </cell>
          <cell r="C68">
            <v>9</v>
          </cell>
          <cell r="D68">
            <v>18149.169999999998</v>
          </cell>
          <cell r="E68">
            <v>10192.17</v>
          </cell>
          <cell r="F68">
            <v>3</v>
          </cell>
          <cell r="G68" t="str">
            <v>PEAT</v>
          </cell>
        </row>
        <row r="69">
          <cell r="A69" t="str">
            <v>Cayuga ISD2018Property</v>
          </cell>
          <cell r="B69">
            <v>1</v>
          </cell>
          <cell r="C69">
            <v>3</v>
          </cell>
          <cell r="D69">
            <v>0</v>
          </cell>
          <cell r="E69">
            <v>0</v>
          </cell>
          <cell r="F69">
            <v>3</v>
          </cell>
          <cell r="G69" t="str">
            <v>PEAT</v>
          </cell>
        </row>
        <row r="70">
          <cell r="A70" t="str">
            <v>Cayuga ISD2019APD</v>
          </cell>
          <cell r="B70">
            <v>1</v>
          </cell>
          <cell r="C70">
            <v>3</v>
          </cell>
          <cell r="D70">
            <v>2108.75</v>
          </cell>
          <cell r="E70">
            <v>2608.75</v>
          </cell>
          <cell r="F70">
            <v>3</v>
          </cell>
          <cell r="G70" t="str">
            <v>PEAT</v>
          </cell>
        </row>
        <row r="71">
          <cell r="A71" t="str">
            <v>Cayuga ISD2020Property</v>
          </cell>
          <cell r="B71">
            <v>1</v>
          </cell>
          <cell r="C71">
            <v>3</v>
          </cell>
          <cell r="D71">
            <v>7776.5</v>
          </cell>
          <cell r="E71">
            <v>12776.5</v>
          </cell>
          <cell r="F71">
            <v>3</v>
          </cell>
          <cell r="G71" t="str">
            <v>PEAT</v>
          </cell>
        </row>
        <row r="72">
          <cell r="A72" t="str">
            <v>Cayuga ISD2021AL</v>
          </cell>
          <cell r="B72">
            <v>1</v>
          </cell>
          <cell r="C72">
            <v>3</v>
          </cell>
          <cell r="D72">
            <v>0</v>
          </cell>
          <cell r="E72">
            <v>10000</v>
          </cell>
          <cell r="F72">
            <v>3</v>
          </cell>
          <cell r="G72" t="str">
            <v>PEAT</v>
          </cell>
        </row>
        <row r="73">
          <cell r="A73" t="str">
            <v>Chillicothe ISD2019APD</v>
          </cell>
          <cell r="B73">
            <v>1</v>
          </cell>
          <cell r="C73">
            <v>3</v>
          </cell>
          <cell r="D73">
            <v>7791.0599999999995</v>
          </cell>
          <cell r="E73">
            <v>8291.0600000000013</v>
          </cell>
          <cell r="F73">
            <v>3</v>
          </cell>
          <cell r="G73" t="str">
            <v>PEAT</v>
          </cell>
        </row>
        <row r="74">
          <cell r="A74" t="str">
            <v>Chillicothe ISD2021AL</v>
          </cell>
          <cell r="B74">
            <v>1</v>
          </cell>
          <cell r="C74">
            <v>3</v>
          </cell>
          <cell r="D74">
            <v>0</v>
          </cell>
          <cell r="E74">
            <v>0</v>
          </cell>
          <cell r="F74">
            <v>3</v>
          </cell>
          <cell r="G74" t="str">
            <v>PEAT</v>
          </cell>
        </row>
        <row r="75">
          <cell r="A75" t="str">
            <v>Chillicothe ISD2021APD</v>
          </cell>
          <cell r="B75">
            <v>1</v>
          </cell>
          <cell r="C75">
            <v>3</v>
          </cell>
          <cell r="D75">
            <v>20717.34</v>
          </cell>
          <cell r="E75">
            <v>21650</v>
          </cell>
          <cell r="F75">
            <v>3</v>
          </cell>
          <cell r="G75" t="str">
            <v>PEAT</v>
          </cell>
        </row>
        <row r="76">
          <cell r="A76" t="str">
            <v>Chisum ISD2018APD</v>
          </cell>
          <cell r="B76">
            <v>1</v>
          </cell>
          <cell r="C76">
            <v>3</v>
          </cell>
          <cell r="D76">
            <v>2630.6400000000003</v>
          </cell>
          <cell r="E76">
            <v>3130.64</v>
          </cell>
          <cell r="F76">
            <v>3</v>
          </cell>
          <cell r="G76" t="str">
            <v>PEAT</v>
          </cell>
        </row>
        <row r="77">
          <cell r="A77" t="str">
            <v>Chisum ISD2018Property</v>
          </cell>
          <cell r="B77">
            <v>1</v>
          </cell>
          <cell r="C77">
            <v>3</v>
          </cell>
          <cell r="D77">
            <v>437.5</v>
          </cell>
          <cell r="E77">
            <v>687.5</v>
          </cell>
          <cell r="F77">
            <v>3</v>
          </cell>
          <cell r="G77" t="str">
            <v>PEAT</v>
          </cell>
        </row>
        <row r="78">
          <cell r="A78" t="str">
            <v>Chisum ISD2019Property</v>
          </cell>
          <cell r="B78">
            <v>1</v>
          </cell>
          <cell r="C78">
            <v>3</v>
          </cell>
          <cell r="D78">
            <v>782</v>
          </cell>
          <cell r="E78">
            <v>782</v>
          </cell>
          <cell r="F78">
            <v>3</v>
          </cell>
          <cell r="G78" t="str">
            <v>PEAT</v>
          </cell>
        </row>
        <row r="79">
          <cell r="A79" t="str">
            <v>Chisum ISD2020AL</v>
          </cell>
          <cell r="B79">
            <v>1</v>
          </cell>
          <cell r="C79">
            <v>3</v>
          </cell>
          <cell r="D79">
            <v>704.14</v>
          </cell>
          <cell r="E79">
            <v>704.14</v>
          </cell>
          <cell r="F79">
            <v>3</v>
          </cell>
          <cell r="G79" t="str">
            <v>PEAT</v>
          </cell>
        </row>
        <row r="80">
          <cell r="A80" t="str">
            <v>Chisum ISD2020APD</v>
          </cell>
          <cell r="B80">
            <v>1</v>
          </cell>
          <cell r="C80">
            <v>3</v>
          </cell>
          <cell r="D80">
            <v>0</v>
          </cell>
          <cell r="E80">
            <v>0</v>
          </cell>
          <cell r="F80">
            <v>3</v>
          </cell>
          <cell r="G80" t="str">
            <v>PEAT</v>
          </cell>
        </row>
        <row r="81">
          <cell r="A81" t="str">
            <v>Chisum ISD2020Property</v>
          </cell>
          <cell r="B81">
            <v>2</v>
          </cell>
          <cell r="C81">
            <v>6</v>
          </cell>
          <cell r="D81">
            <v>5455.67</v>
          </cell>
          <cell r="E81">
            <v>10455.67</v>
          </cell>
          <cell r="F81">
            <v>3</v>
          </cell>
          <cell r="G81" t="str">
            <v>PEAT</v>
          </cell>
        </row>
        <row r="82">
          <cell r="A82" t="str">
            <v>Chisum ISD2021AL</v>
          </cell>
          <cell r="B82">
            <v>1</v>
          </cell>
          <cell r="C82">
            <v>3</v>
          </cell>
          <cell r="D82">
            <v>10376.51</v>
          </cell>
          <cell r="E82">
            <v>12550</v>
          </cell>
          <cell r="F82">
            <v>3</v>
          </cell>
          <cell r="G82" t="str">
            <v>PEAT</v>
          </cell>
        </row>
        <row r="83">
          <cell r="A83" t="str">
            <v>Chisum ISD2021APD</v>
          </cell>
          <cell r="B83">
            <v>1</v>
          </cell>
          <cell r="C83">
            <v>3</v>
          </cell>
          <cell r="D83">
            <v>2532.6</v>
          </cell>
          <cell r="E83">
            <v>3032.6</v>
          </cell>
          <cell r="F83">
            <v>3</v>
          </cell>
          <cell r="G83" t="str">
            <v>PEAT</v>
          </cell>
        </row>
        <row r="84">
          <cell r="A84" t="str">
            <v>Chisum ISD2021Property</v>
          </cell>
          <cell r="B84">
            <v>2</v>
          </cell>
          <cell r="C84">
            <v>6</v>
          </cell>
          <cell r="D84">
            <v>426.47</v>
          </cell>
          <cell r="E84">
            <v>7126.47</v>
          </cell>
          <cell r="F84">
            <v>3</v>
          </cell>
          <cell r="G84" t="str">
            <v>PEAT</v>
          </cell>
        </row>
        <row r="85">
          <cell r="A85" t="str">
            <v>City View ISD2018AL</v>
          </cell>
          <cell r="B85">
            <v>1</v>
          </cell>
          <cell r="C85">
            <v>5</v>
          </cell>
          <cell r="D85">
            <v>14994.08</v>
          </cell>
          <cell r="E85">
            <v>14494.08</v>
          </cell>
          <cell r="F85">
            <v>5</v>
          </cell>
          <cell r="G85" t="str">
            <v>TPS</v>
          </cell>
        </row>
        <row r="86">
          <cell r="A86" t="str">
            <v>City View ISD2018Crime</v>
          </cell>
          <cell r="B86">
            <v>1</v>
          </cell>
          <cell r="C86">
            <v>5</v>
          </cell>
          <cell r="D86">
            <v>0</v>
          </cell>
          <cell r="E86">
            <v>0</v>
          </cell>
          <cell r="F86">
            <v>5</v>
          </cell>
          <cell r="G86" t="str">
            <v>TPS</v>
          </cell>
        </row>
        <row r="87">
          <cell r="A87" t="str">
            <v>City View ISD2019Property</v>
          </cell>
          <cell r="B87">
            <v>2</v>
          </cell>
          <cell r="C87">
            <v>6</v>
          </cell>
          <cell r="D87">
            <v>2247962.25</v>
          </cell>
          <cell r="E87">
            <v>2417072.25</v>
          </cell>
          <cell r="F87">
            <v>3</v>
          </cell>
          <cell r="G87" t="str">
            <v>PEAT</v>
          </cell>
        </row>
        <row r="88">
          <cell r="A88" t="str">
            <v>City View ISD2020APD</v>
          </cell>
          <cell r="B88">
            <v>5</v>
          </cell>
          <cell r="C88">
            <v>15</v>
          </cell>
          <cell r="D88">
            <v>30499.350000000002</v>
          </cell>
          <cell r="E88">
            <v>33499.35</v>
          </cell>
          <cell r="F88">
            <v>3</v>
          </cell>
          <cell r="G88" t="str">
            <v>PEAT</v>
          </cell>
        </row>
        <row r="89">
          <cell r="A89" t="str">
            <v>City View ISD2020Property</v>
          </cell>
          <cell r="B89">
            <v>2</v>
          </cell>
          <cell r="C89">
            <v>6</v>
          </cell>
          <cell r="D89">
            <v>37879.79</v>
          </cell>
          <cell r="E89">
            <v>62879.79</v>
          </cell>
          <cell r="F89">
            <v>3</v>
          </cell>
          <cell r="G89" t="str">
            <v>PEAT</v>
          </cell>
        </row>
        <row r="90">
          <cell r="A90" t="str">
            <v>Cleveland ISD2017AL</v>
          </cell>
          <cell r="B90">
            <v>3</v>
          </cell>
          <cell r="C90">
            <v>9</v>
          </cell>
          <cell r="D90">
            <v>9066.58</v>
          </cell>
          <cell r="E90">
            <v>9066.58</v>
          </cell>
          <cell r="F90">
            <v>3</v>
          </cell>
          <cell r="G90" t="str">
            <v>PEAT</v>
          </cell>
        </row>
        <row r="91">
          <cell r="A91" t="str">
            <v>Cleveland ISD2017APD</v>
          </cell>
          <cell r="B91">
            <v>2</v>
          </cell>
          <cell r="C91">
            <v>6</v>
          </cell>
          <cell r="D91">
            <v>26803.03</v>
          </cell>
          <cell r="E91">
            <v>27403.03</v>
          </cell>
          <cell r="F91">
            <v>3</v>
          </cell>
          <cell r="G91" t="str">
            <v>PEAT</v>
          </cell>
        </row>
        <row r="92">
          <cell r="A92" t="str">
            <v>Cleveland ISD2017ELL</v>
          </cell>
          <cell r="B92">
            <v>1</v>
          </cell>
          <cell r="C92">
            <v>3</v>
          </cell>
          <cell r="D92">
            <v>1250</v>
          </cell>
          <cell r="E92">
            <v>1250</v>
          </cell>
          <cell r="F92">
            <v>3</v>
          </cell>
          <cell r="G92" t="str">
            <v>PEAT</v>
          </cell>
        </row>
        <row r="93">
          <cell r="A93" t="str">
            <v>Cleveland ISD2018AL</v>
          </cell>
          <cell r="B93">
            <v>5</v>
          </cell>
          <cell r="C93">
            <v>15</v>
          </cell>
          <cell r="D93">
            <v>125018.23000000001</v>
          </cell>
          <cell r="E93">
            <v>125018.23</v>
          </cell>
          <cell r="F93">
            <v>3</v>
          </cell>
          <cell r="G93" t="str">
            <v>PEAT</v>
          </cell>
        </row>
        <row r="94">
          <cell r="A94" t="str">
            <v>Cleveland ISD2018APD</v>
          </cell>
          <cell r="B94">
            <v>3</v>
          </cell>
          <cell r="C94">
            <v>9</v>
          </cell>
          <cell r="D94">
            <v>19356.71</v>
          </cell>
          <cell r="E94">
            <v>20356.71</v>
          </cell>
          <cell r="F94">
            <v>3</v>
          </cell>
          <cell r="G94" t="str">
            <v>PEAT</v>
          </cell>
        </row>
        <row r="95">
          <cell r="A95" t="str">
            <v>Cleveland ISD2018EB</v>
          </cell>
          <cell r="B95">
            <v>1</v>
          </cell>
          <cell r="C95">
            <v>3</v>
          </cell>
          <cell r="D95">
            <v>1086.06</v>
          </cell>
          <cell r="E95">
            <v>1086.06</v>
          </cell>
          <cell r="F95">
            <v>3</v>
          </cell>
          <cell r="G95" t="str">
            <v>PEAT</v>
          </cell>
        </row>
        <row r="96">
          <cell r="A96" t="str">
            <v>Cleveland ISD2019AL</v>
          </cell>
          <cell r="B96">
            <v>4</v>
          </cell>
          <cell r="C96">
            <v>12</v>
          </cell>
          <cell r="D96">
            <v>12927.919999999998</v>
          </cell>
          <cell r="E96">
            <v>12927.919999999998</v>
          </cell>
          <cell r="F96">
            <v>3</v>
          </cell>
          <cell r="G96" t="str">
            <v>PEAT</v>
          </cell>
        </row>
        <row r="97">
          <cell r="A97" t="str">
            <v>Cleveland ISD2019APD</v>
          </cell>
          <cell r="B97">
            <v>2</v>
          </cell>
          <cell r="C97">
            <v>6</v>
          </cell>
          <cell r="D97">
            <v>22089.58</v>
          </cell>
          <cell r="E97">
            <v>1548.2100000000019</v>
          </cell>
          <cell r="F97">
            <v>3</v>
          </cell>
          <cell r="G97" t="str">
            <v>PEAT</v>
          </cell>
        </row>
        <row r="98">
          <cell r="A98" t="str">
            <v>Cleveland ISD2019GL</v>
          </cell>
          <cell r="B98">
            <v>1</v>
          </cell>
          <cell r="C98">
            <v>3</v>
          </cell>
          <cell r="D98">
            <v>0</v>
          </cell>
          <cell r="E98">
            <v>0</v>
          </cell>
          <cell r="F98">
            <v>3</v>
          </cell>
          <cell r="G98" t="str">
            <v>PEAT</v>
          </cell>
        </row>
        <row r="99">
          <cell r="A99" t="str">
            <v>Cleveland ISD2019Property</v>
          </cell>
          <cell r="B99">
            <v>1</v>
          </cell>
          <cell r="C99">
            <v>3</v>
          </cell>
          <cell r="D99">
            <v>12074</v>
          </cell>
          <cell r="E99">
            <v>12574</v>
          </cell>
          <cell r="F99">
            <v>3</v>
          </cell>
          <cell r="G99" t="str">
            <v>PEAT</v>
          </cell>
        </row>
        <row r="100">
          <cell r="A100" t="str">
            <v>Cleveland ISD2020AL</v>
          </cell>
          <cell r="B100">
            <v>4</v>
          </cell>
          <cell r="C100">
            <v>12</v>
          </cell>
          <cell r="D100">
            <v>31945.489999999998</v>
          </cell>
          <cell r="E100">
            <v>31820.49</v>
          </cell>
          <cell r="F100">
            <v>3</v>
          </cell>
          <cell r="G100" t="str">
            <v>PEAT</v>
          </cell>
        </row>
        <row r="101">
          <cell r="A101" t="str">
            <v>Cleveland ISD2020Property</v>
          </cell>
          <cell r="B101">
            <v>2</v>
          </cell>
          <cell r="C101">
            <v>6</v>
          </cell>
          <cell r="D101">
            <v>802651.76</v>
          </cell>
          <cell r="E101">
            <v>813151.76</v>
          </cell>
          <cell r="F101">
            <v>3</v>
          </cell>
          <cell r="G101" t="str">
            <v>PEAT</v>
          </cell>
        </row>
        <row r="102">
          <cell r="A102" t="str">
            <v>Cleveland ISD2021AL</v>
          </cell>
          <cell r="B102">
            <v>5</v>
          </cell>
          <cell r="C102">
            <v>15</v>
          </cell>
          <cell r="D102">
            <v>14477.31</v>
          </cell>
          <cell r="E102">
            <v>21110.26</v>
          </cell>
          <cell r="F102">
            <v>3</v>
          </cell>
          <cell r="G102" t="str">
            <v>PEAT</v>
          </cell>
        </row>
        <row r="103">
          <cell r="A103" t="str">
            <v>Cleveland ISD2021APD</v>
          </cell>
          <cell r="B103">
            <v>1</v>
          </cell>
          <cell r="C103">
            <v>3</v>
          </cell>
          <cell r="D103">
            <v>14460.93</v>
          </cell>
          <cell r="E103">
            <v>15000</v>
          </cell>
          <cell r="F103">
            <v>3</v>
          </cell>
          <cell r="G103" t="str">
            <v>PEAT</v>
          </cell>
        </row>
        <row r="104">
          <cell r="A104" t="str">
            <v>Clyde CISD2017AL</v>
          </cell>
          <cell r="B104">
            <v>2</v>
          </cell>
          <cell r="C104">
            <v>12</v>
          </cell>
          <cell r="D104">
            <v>8025</v>
          </cell>
          <cell r="E104">
            <v>8025</v>
          </cell>
          <cell r="F104">
            <v>6</v>
          </cell>
          <cell r="G104" t="str">
            <v>TREA</v>
          </cell>
        </row>
        <row r="105">
          <cell r="A105" t="str">
            <v>Clyde CISD2021Property</v>
          </cell>
          <cell r="B105">
            <v>1</v>
          </cell>
          <cell r="C105">
            <v>3</v>
          </cell>
          <cell r="D105">
            <v>0</v>
          </cell>
          <cell r="E105">
            <v>0</v>
          </cell>
          <cell r="F105">
            <v>3</v>
          </cell>
          <cell r="G105" t="str">
            <v>PEAT</v>
          </cell>
        </row>
        <row r="106">
          <cell r="A106" t="str">
            <v>Cross Plains ISD2019AL</v>
          </cell>
          <cell r="B106">
            <v>1</v>
          </cell>
          <cell r="C106">
            <v>3</v>
          </cell>
          <cell r="D106">
            <v>944.27</v>
          </cell>
          <cell r="E106">
            <v>944.27</v>
          </cell>
          <cell r="F106">
            <v>3</v>
          </cell>
          <cell r="G106" t="str">
            <v>PEAT</v>
          </cell>
        </row>
        <row r="107">
          <cell r="A107" t="str">
            <v>DeLeon ISD2017APD</v>
          </cell>
          <cell r="B107">
            <v>6</v>
          </cell>
          <cell r="C107">
            <v>18</v>
          </cell>
          <cell r="D107">
            <v>23992.73</v>
          </cell>
          <cell r="E107">
            <v>24492.73</v>
          </cell>
          <cell r="F107">
            <v>3</v>
          </cell>
          <cell r="G107" t="str">
            <v>PEAT</v>
          </cell>
        </row>
        <row r="108">
          <cell r="A108" t="str">
            <v>DeLeon ISD2017Property</v>
          </cell>
          <cell r="B108">
            <v>2</v>
          </cell>
          <cell r="C108">
            <v>6</v>
          </cell>
          <cell r="D108">
            <v>2331969.9899999998</v>
          </cell>
          <cell r="E108">
            <v>2382219.9899999998</v>
          </cell>
          <cell r="F108">
            <v>3</v>
          </cell>
          <cell r="G108" t="str">
            <v>PEAT</v>
          </cell>
        </row>
        <row r="109">
          <cell r="A109" t="str">
            <v>DeLeon ISD2018APD</v>
          </cell>
          <cell r="B109">
            <v>3</v>
          </cell>
          <cell r="C109">
            <v>9</v>
          </cell>
          <cell r="D109">
            <v>327.31</v>
          </cell>
          <cell r="E109">
            <v>827.31</v>
          </cell>
          <cell r="F109">
            <v>3</v>
          </cell>
          <cell r="G109" t="str">
            <v>PEAT</v>
          </cell>
        </row>
        <row r="110">
          <cell r="A110" t="str">
            <v>DeLeon ISD2018Property</v>
          </cell>
          <cell r="B110">
            <v>2</v>
          </cell>
          <cell r="C110">
            <v>6</v>
          </cell>
          <cell r="D110">
            <v>10581.199999999999</v>
          </cell>
          <cell r="E110">
            <v>30387.699999999997</v>
          </cell>
          <cell r="F110">
            <v>3</v>
          </cell>
          <cell r="G110" t="str">
            <v>PEAT</v>
          </cell>
        </row>
        <row r="111">
          <cell r="A111" t="str">
            <v>DeLeon ISD2020APD</v>
          </cell>
          <cell r="B111">
            <v>1</v>
          </cell>
          <cell r="C111">
            <v>3</v>
          </cell>
          <cell r="D111">
            <v>50</v>
          </cell>
          <cell r="E111">
            <v>50</v>
          </cell>
          <cell r="F111">
            <v>3</v>
          </cell>
          <cell r="G111" t="str">
            <v>PEAT</v>
          </cell>
        </row>
        <row r="112">
          <cell r="A112" t="str">
            <v>DeLeon ISD2020Property</v>
          </cell>
          <cell r="B112">
            <v>2</v>
          </cell>
          <cell r="C112">
            <v>6</v>
          </cell>
          <cell r="D112">
            <v>128604.09</v>
          </cell>
          <cell r="E112">
            <v>138604.09</v>
          </cell>
          <cell r="F112">
            <v>3</v>
          </cell>
          <cell r="G112" t="str">
            <v>PEAT</v>
          </cell>
        </row>
        <row r="113">
          <cell r="A113" t="str">
            <v>East Texas Charter School2017APD</v>
          </cell>
          <cell r="B113">
            <v>1</v>
          </cell>
          <cell r="C113">
            <v>3</v>
          </cell>
          <cell r="D113">
            <v>5011.9699999999993</v>
          </cell>
          <cell r="E113">
            <v>5511.97</v>
          </cell>
          <cell r="F113">
            <v>3</v>
          </cell>
          <cell r="G113" t="str">
            <v>PEAT</v>
          </cell>
        </row>
        <row r="114">
          <cell r="A114" t="str">
            <v>East Texas Charter School2018APD</v>
          </cell>
          <cell r="B114">
            <v>1</v>
          </cell>
          <cell r="C114">
            <v>3</v>
          </cell>
          <cell r="D114">
            <v>219</v>
          </cell>
          <cell r="E114">
            <v>219</v>
          </cell>
          <cell r="F114">
            <v>3</v>
          </cell>
          <cell r="G114" t="str">
            <v>PEAT</v>
          </cell>
        </row>
        <row r="115">
          <cell r="A115" t="str">
            <v>East Texas Charter School2020Property</v>
          </cell>
          <cell r="B115">
            <v>1</v>
          </cell>
          <cell r="C115">
            <v>3</v>
          </cell>
          <cell r="D115">
            <v>13788.3</v>
          </cell>
          <cell r="E115">
            <v>18788.3</v>
          </cell>
          <cell r="F115">
            <v>3</v>
          </cell>
          <cell r="G115" t="str">
            <v>PEAT</v>
          </cell>
        </row>
        <row r="116">
          <cell r="A116" t="str">
            <v>Electra ISD2017APD</v>
          </cell>
          <cell r="B116">
            <v>10</v>
          </cell>
          <cell r="C116">
            <v>30</v>
          </cell>
          <cell r="D116">
            <v>33045.83</v>
          </cell>
          <cell r="E116">
            <v>33045.83</v>
          </cell>
          <cell r="F116">
            <v>3</v>
          </cell>
          <cell r="G116" t="str">
            <v>PEAT</v>
          </cell>
        </row>
        <row r="117">
          <cell r="A117" t="str">
            <v>Electra ISD2017Property</v>
          </cell>
          <cell r="B117">
            <v>2</v>
          </cell>
          <cell r="C117">
            <v>6</v>
          </cell>
          <cell r="D117">
            <v>4409867.0199999996</v>
          </cell>
          <cell r="E117">
            <v>4459867.0199999996</v>
          </cell>
          <cell r="F117">
            <v>3</v>
          </cell>
          <cell r="G117" t="str">
            <v>PEAT</v>
          </cell>
        </row>
        <row r="118">
          <cell r="A118" t="str">
            <v>Electra ISD2019AL</v>
          </cell>
          <cell r="B118">
            <v>1</v>
          </cell>
          <cell r="C118">
            <v>3</v>
          </cell>
          <cell r="D118">
            <v>1872.9499999999998</v>
          </cell>
          <cell r="E118">
            <v>1872.95</v>
          </cell>
          <cell r="F118">
            <v>3</v>
          </cell>
          <cell r="G118" t="str">
            <v>PEAT</v>
          </cell>
        </row>
        <row r="119">
          <cell r="A119" t="str">
            <v>Elkhart ISD2017AL</v>
          </cell>
          <cell r="B119">
            <v>1</v>
          </cell>
          <cell r="C119">
            <v>3</v>
          </cell>
          <cell r="D119">
            <v>4326.08</v>
          </cell>
          <cell r="E119">
            <v>4326.08</v>
          </cell>
          <cell r="F119">
            <v>3</v>
          </cell>
          <cell r="G119" t="str">
            <v>PEAT</v>
          </cell>
        </row>
        <row r="120">
          <cell r="A120" t="str">
            <v>Elkhart ISD2018Property</v>
          </cell>
          <cell r="B120">
            <v>1</v>
          </cell>
          <cell r="C120">
            <v>3</v>
          </cell>
          <cell r="D120">
            <v>739.5</v>
          </cell>
          <cell r="E120">
            <v>739.5</v>
          </cell>
          <cell r="F120">
            <v>3</v>
          </cell>
          <cell r="G120" t="str">
            <v>PEAT</v>
          </cell>
        </row>
        <row r="121">
          <cell r="A121" t="str">
            <v>Elkhart ISD2019APD</v>
          </cell>
          <cell r="B121">
            <v>1</v>
          </cell>
          <cell r="C121">
            <v>3</v>
          </cell>
          <cell r="D121">
            <v>0</v>
          </cell>
          <cell r="E121">
            <v>0</v>
          </cell>
          <cell r="F121">
            <v>3</v>
          </cell>
          <cell r="G121" t="str">
            <v>PEAT</v>
          </cell>
        </row>
        <row r="122">
          <cell r="A122" t="str">
            <v>Elkhart ISD2019Property</v>
          </cell>
          <cell r="B122">
            <v>1</v>
          </cell>
          <cell r="C122">
            <v>3</v>
          </cell>
          <cell r="D122">
            <v>6279.1</v>
          </cell>
          <cell r="E122">
            <v>16279.1</v>
          </cell>
          <cell r="F122">
            <v>3</v>
          </cell>
          <cell r="G122" t="str">
            <v>PEAT</v>
          </cell>
        </row>
        <row r="123">
          <cell r="A123" t="str">
            <v>Elkhart ISD2020Property</v>
          </cell>
          <cell r="B123">
            <v>3</v>
          </cell>
          <cell r="C123">
            <v>9</v>
          </cell>
          <cell r="D123">
            <v>115965.15</v>
          </cell>
          <cell r="E123">
            <v>135965.15000000002</v>
          </cell>
          <cell r="F123">
            <v>3</v>
          </cell>
          <cell r="G123" t="str">
            <v>PEAT</v>
          </cell>
        </row>
        <row r="124">
          <cell r="A124" t="str">
            <v>Elkhart ISD2021AL</v>
          </cell>
          <cell r="B124">
            <v>4</v>
          </cell>
          <cell r="C124">
            <v>12</v>
          </cell>
          <cell r="D124">
            <v>32083.479999999996</v>
          </cell>
          <cell r="E124">
            <v>38551.81</v>
          </cell>
          <cell r="F124">
            <v>3</v>
          </cell>
          <cell r="G124" t="str">
            <v>PEAT</v>
          </cell>
        </row>
        <row r="125">
          <cell r="A125" t="str">
            <v>Elkhart ISD2021APD</v>
          </cell>
          <cell r="B125">
            <v>3</v>
          </cell>
          <cell r="C125">
            <v>9</v>
          </cell>
          <cell r="D125">
            <v>5772.65</v>
          </cell>
          <cell r="E125">
            <v>16414.41</v>
          </cell>
          <cell r="F125">
            <v>3</v>
          </cell>
          <cell r="G125" t="str">
            <v>PEAT</v>
          </cell>
        </row>
        <row r="126">
          <cell r="A126" t="str">
            <v>Elkhart ISD2021GL</v>
          </cell>
          <cell r="B126">
            <v>1</v>
          </cell>
          <cell r="C126">
            <v>3</v>
          </cell>
          <cell r="D126">
            <v>0</v>
          </cell>
          <cell r="E126">
            <v>0</v>
          </cell>
          <cell r="F126">
            <v>3</v>
          </cell>
          <cell r="G126" t="str">
            <v>PEAT</v>
          </cell>
        </row>
        <row r="127">
          <cell r="A127" t="str">
            <v>Eula ISD2017AL</v>
          </cell>
          <cell r="B127">
            <v>1</v>
          </cell>
          <cell r="C127">
            <v>6</v>
          </cell>
          <cell r="D127">
            <v>1783</v>
          </cell>
          <cell r="E127">
            <v>1783</v>
          </cell>
          <cell r="F127">
            <v>6</v>
          </cell>
          <cell r="G127" t="str">
            <v>TREA</v>
          </cell>
        </row>
        <row r="128">
          <cell r="A128" t="str">
            <v>Eula ISD2018APD</v>
          </cell>
          <cell r="B128">
            <v>2</v>
          </cell>
          <cell r="C128">
            <v>12</v>
          </cell>
          <cell r="D128">
            <v>8206</v>
          </cell>
          <cell r="E128">
            <v>8206</v>
          </cell>
          <cell r="F128">
            <v>6</v>
          </cell>
          <cell r="G128" t="str">
            <v>TREA</v>
          </cell>
        </row>
        <row r="129">
          <cell r="A129" t="str">
            <v>Eula ISD2019APD</v>
          </cell>
          <cell r="B129">
            <v>1</v>
          </cell>
          <cell r="C129">
            <v>3</v>
          </cell>
          <cell r="D129">
            <v>5376.11</v>
          </cell>
          <cell r="E129">
            <v>5876.11</v>
          </cell>
          <cell r="F129">
            <v>3</v>
          </cell>
          <cell r="G129" t="str">
            <v>PEAT</v>
          </cell>
        </row>
        <row r="130">
          <cell r="A130" t="str">
            <v>Eula ISD2020APD</v>
          </cell>
          <cell r="B130">
            <v>1</v>
          </cell>
          <cell r="C130">
            <v>3</v>
          </cell>
          <cell r="D130">
            <v>3938.28</v>
          </cell>
          <cell r="E130">
            <v>4438.2800000000007</v>
          </cell>
          <cell r="F130">
            <v>3</v>
          </cell>
          <cell r="G130" t="str">
            <v>PEAT</v>
          </cell>
        </row>
        <row r="131">
          <cell r="A131" t="str">
            <v>Eula ISD2020Property</v>
          </cell>
          <cell r="B131">
            <v>2</v>
          </cell>
          <cell r="C131">
            <v>6</v>
          </cell>
          <cell r="D131">
            <v>51404.270000000004</v>
          </cell>
          <cell r="E131">
            <v>56904.27</v>
          </cell>
          <cell r="F131">
            <v>3</v>
          </cell>
          <cell r="G131" t="str">
            <v>PEAT</v>
          </cell>
        </row>
        <row r="132">
          <cell r="A132" t="str">
            <v>Farmersville ISD2017Property</v>
          </cell>
          <cell r="B132">
            <v>1</v>
          </cell>
          <cell r="C132">
            <v>1</v>
          </cell>
          <cell r="D132">
            <v>0</v>
          </cell>
          <cell r="E132">
            <v>0</v>
          </cell>
          <cell r="F132">
            <v>1</v>
          </cell>
          <cell r="G132" t="str">
            <v>Hartford</v>
          </cell>
        </row>
        <row r="133">
          <cell r="A133" t="str">
            <v>Farmersville ISD2018Property</v>
          </cell>
          <cell r="B133">
            <v>1</v>
          </cell>
          <cell r="C133">
            <v>1</v>
          </cell>
          <cell r="D133">
            <v>0</v>
          </cell>
          <cell r="E133">
            <v>0</v>
          </cell>
          <cell r="F133">
            <v>1</v>
          </cell>
          <cell r="G133" t="str">
            <v>Hartford</v>
          </cell>
        </row>
        <row r="134">
          <cell r="A134" t="str">
            <v>Farmersville ISD2019Property</v>
          </cell>
          <cell r="B134">
            <v>1</v>
          </cell>
          <cell r="C134">
            <v>1</v>
          </cell>
          <cell r="D134">
            <v>0</v>
          </cell>
          <cell r="E134">
            <v>0</v>
          </cell>
          <cell r="F134">
            <v>1</v>
          </cell>
          <cell r="G134" t="str">
            <v>Hartford</v>
          </cell>
        </row>
        <row r="135">
          <cell r="A135" t="str">
            <v>Farmersville ISD2020AL</v>
          </cell>
          <cell r="B135">
            <v>1</v>
          </cell>
          <cell r="C135">
            <v>3</v>
          </cell>
          <cell r="D135">
            <v>2080.69</v>
          </cell>
          <cell r="E135">
            <v>2080.69</v>
          </cell>
          <cell r="F135">
            <v>3</v>
          </cell>
          <cell r="G135" t="str">
            <v>PEAT</v>
          </cell>
        </row>
        <row r="136">
          <cell r="A136" t="str">
            <v>Farmersville ISD2020APD</v>
          </cell>
          <cell r="B136">
            <v>1</v>
          </cell>
          <cell r="C136">
            <v>3</v>
          </cell>
          <cell r="D136">
            <v>1070.77</v>
          </cell>
          <cell r="E136">
            <v>2070.77</v>
          </cell>
          <cell r="F136">
            <v>3</v>
          </cell>
          <cell r="G136" t="str">
            <v>PEAT</v>
          </cell>
        </row>
        <row r="137">
          <cell r="A137" t="str">
            <v>Farmersville ISD2020Property</v>
          </cell>
          <cell r="B137">
            <v>1</v>
          </cell>
          <cell r="C137">
            <v>3</v>
          </cell>
          <cell r="D137">
            <v>0</v>
          </cell>
          <cell r="E137">
            <v>0</v>
          </cell>
          <cell r="F137">
            <v>3</v>
          </cell>
          <cell r="G137" t="str">
            <v>PEAT</v>
          </cell>
        </row>
        <row r="138">
          <cell r="A138" t="str">
            <v>Farmersville ISD2021AL</v>
          </cell>
          <cell r="B138">
            <v>2</v>
          </cell>
          <cell r="C138">
            <v>6</v>
          </cell>
          <cell r="D138">
            <v>12066.789999999999</v>
          </cell>
          <cell r="E138">
            <v>13005.98</v>
          </cell>
          <cell r="F138">
            <v>3</v>
          </cell>
          <cell r="G138" t="str">
            <v>PEAT</v>
          </cell>
        </row>
        <row r="139">
          <cell r="A139" t="str">
            <v>Farmersville ISD2021APD</v>
          </cell>
          <cell r="B139">
            <v>4</v>
          </cell>
          <cell r="C139">
            <v>12</v>
          </cell>
          <cell r="D139">
            <v>18739.600000000002</v>
          </cell>
          <cell r="E139">
            <v>25539.599999999999</v>
          </cell>
          <cell r="F139">
            <v>3</v>
          </cell>
          <cell r="G139" t="str">
            <v>PEAT</v>
          </cell>
        </row>
        <row r="140">
          <cell r="A140" t="str">
            <v>Farmersville ISD2021LEL</v>
          </cell>
          <cell r="B140">
            <v>1</v>
          </cell>
          <cell r="C140">
            <v>3</v>
          </cell>
          <cell r="D140">
            <v>0</v>
          </cell>
          <cell r="E140">
            <v>0</v>
          </cell>
          <cell r="F140">
            <v>3</v>
          </cell>
          <cell r="G140" t="str">
            <v>PEAT</v>
          </cell>
        </row>
        <row r="141">
          <cell r="A141" t="str">
            <v>Floydada ISD2017AL</v>
          </cell>
          <cell r="B141">
            <v>1</v>
          </cell>
          <cell r="C141">
            <v>3</v>
          </cell>
          <cell r="D141">
            <v>1054.8599999999999</v>
          </cell>
          <cell r="E141">
            <v>1054.8599999999999</v>
          </cell>
          <cell r="F141">
            <v>3</v>
          </cell>
          <cell r="G141" t="str">
            <v>PEAT</v>
          </cell>
        </row>
        <row r="142">
          <cell r="A142" t="str">
            <v>Floydada ISD2017APD</v>
          </cell>
          <cell r="B142">
            <v>1</v>
          </cell>
          <cell r="C142">
            <v>3</v>
          </cell>
          <cell r="D142">
            <v>3434.57</v>
          </cell>
          <cell r="E142">
            <v>4434.57</v>
          </cell>
          <cell r="F142">
            <v>3</v>
          </cell>
          <cell r="G142" t="str">
            <v>PEAT</v>
          </cell>
        </row>
        <row r="143">
          <cell r="A143" t="str">
            <v>Floydada ISD2017Property</v>
          </cell>
          <cell r="B143">
            <v>14</v>
          </cell>
          <cell r="C143">
            <v>42</v>
          </cell>
          <cell r="D143">
            <v>1610911.78</v>
          </cell>
          <cell r="E143">
            <v>1628661.78</v>
          </cell>
          <cell r="F143">
            <v>3</v>
          </cell>
          <cell r="G143" t="str">
            <v>PEAT</v>
          </cell>
        </row>
        <row r="144">
          <cell r="A144" t="str">
            <v>Floydada ISD2018AL</v>
          </cell>
          <cell r="B144">
            <v>1</v>
          </cell>
          <cell r="C144">
            <v>3</v>
          </cell>
          <cell r="D144">
            <v>2768.42</v>
          </cell>
          <cell r="E144">
            <v>2768.42</v>
          </cell>
          <cell r="F144">
            <v>3</v>
          </cell>
          <cell r="G144" t="str">
            <v>PEAT</v>
          </cell>
        </row>
        <row r="145">
          <cell r="A145" t="str">
            <v>Floydada ISD2018APD</v>
          </cell>
          <cell r="B145">
            <v>4</v>
          </cell>
          <cell r="C145">
            <v>12</v>
          </cell>
          <cell r="D145">
            <v>7375.26</v>
          </cell>
          <cell r="E145">
            <v>11375.259999999998</v>
          </cell>
          <cell r="F145">
            <v>3</v>
          </cell>
          <cell r="G145" t="str">
            <v>PEAT</v>
          </cell>
        </row>
        <row r="146">
          <cell r="A146" t="str">
            <v>Floydada ISD2018Property</v>
          </cell>
          <cell r="B146">
            <v>23</v>
          </cell>
          <cell r="C146">
            <v>69</v>
          </cell>
          <cell r="D146">
            <v>8348.7599999999984</v>
          </cell>
          <cell r="E146">
            <v>14098.759999999998</v>
          </cell>
          <cell r="F146">
            <v>3</v>
          </cell>
          <cell r="G146" t="str">
            <v>PEAT</v>
          </cell>
        </row>
        <row r="147">
          <cell r="A147" t="str">
            <v>Floydada ISD2019AL</v>
          </cell>
          <cell r="B147">
            <v>1</v>
          </cell>
          <cell r="C147">
            <v>3</v>
          </cell>
          <cell r="D147">
            <v>3498.93</v>
          </cell>
          <cell r="E147">
            <v>3498.93</v>
          </cell>
          <cell r="F147">
            <v>3</v>
          </cell>
          <cell r="G147" t="str">
            <v>PEAT</v>
          </cell>
        </row>
        <row r="148">
          <cell r="A148" t="str">
            <v>Floydada ISD2019APD</v>
          </cell>
          <cell r="B148">
            <v>2</v>
          </cell>
          <cell r="C148">
            <v>6</v>
          </cell>
          <cell r="D148">
            <v>17857.71</v>
          </cell>
          <cell r="E148">
            <v>18580.41</v>
          </cell>
          <cell r="F148">
            <v>3</v>
          </cell>
          <cell r="G148" t="str">
            <v>PEAT</v>
          </cell>
        </row>
        <row r="149">
          <cell r="A149" t="str">
            <v>Floydada ISD2019Property</v>
          </cell>
          <cell r="B149">
            <v>1</v>
          </cell>
          <cell r="C149">
            <v>3</v>
          </cell>
          <cell r="D149">
            <v>0</v>
          </cell>
          <cell r="E149">
            <v>0</v>
          </cell>
          <cell r="F149">
            <v>3</v>
          </cell>
          <cell r="G149" t="str">
            <v>PEAT</v>
          </cell>
        </row>
        <row r="150">
          <cell r="A150" t="str">
            <v>Floydada ISD2020AL</v>
          </cell>
          <cell r="B150">
            <v>1</v>
          </cell>
          <cell r="C150">
            <v>3</v>
          </cell>
          <cell r="D150">
            <v>2901.01</v>
          </cell>
          <cell r="E150">
            <v>2901.01</v>
          </cell>
          <cell r="F150">
            <v>3</v>
          </cell>
          <cell r="G150" t="str">
            <v>PEAT</v>
          </cell>
        </row>
        <row r="151">
          <cell r="A151" t="str">
            <v>Floydada ISD2021Property</v>
          </cell>
          <cell r="B151">
            <v>1</v>
          </cell>
          <cell r="C151">
            <v>3</v>
          </cell>
          <cell r="D151">
            <v>0</v>
          </cell>
          <cell r="E151">
            <v>993.25</v>
          </cell>
          <cell r="F151">
            <v>3</v>
          </cell>
          <cell r="G151" t="str">
            <v>PEAT</v>
          </cell>
        </row>
        <row r="152">
          <cell r="A152" t="str">
            <v>Frank Phillips College2017AL</v>
          </cell>
          <cell r="B152">
            <v>1</v>
          </cell>
          <cell r="C152">
            <v>3</v>
          </cell>
          <cell r="D152">
            <v>2506.98</v>
          </cell>
          <cell r="E152">
            <v>2506.98</v>
          </cell>
          <cell r="F152">
            <v>3</v>
          </cell>
          <cell r="G152" t="str">
            <v>PEAT</v>
          </cell>
        </row>
        <row r="153">
          <cell r="A153" t="str">
            <v>Frank Phillips College2017APD</v>
          </cell>
          <cell r="B153">
            <v>2</v>
          </cell>
          <cell r="C153">
            <v>6</v>
          </cell>
          <cell r="D153">
            <v>3138</v>
          </cell>
          <cell r="E153">
            <v>3938</v>
          </cell>
          <cell r="F153">
            <v>3</v>
          </cell>
          <cell r="G153" t="str">
            <v>PEAT</v>
          </cell>
        </row>
        <row r="154">
          <cell r="A154" t="str">
            <v>Frank Phillips College2017ELL</v>
          </cell>
          <cell r="B154">
            <v>1</v>
          </cell>
          <cell r="C154">
            <v>3</v>
          </cell>
          <cell r="D154">
            <v>1250</v>
          </cell>
          <cell r="E154">
            <v>1250</v>
          </cell>
          <cell r="F154">
            <v>3</v>
          </cell>
          <cell r="G154" t="str">
            <v>PEAT</v>
          </cell>
        </row>
        <row r="155">
          <cell r="A155" t="str">
            <v>Frank Phillips College2019Property</v>
          </cell>
          <cell r="B155">
            <v>1</v>
          </cell>
          <cell r="C155">
            <v>3</v>
          </cell>
          <cell r="D155">
            <v>0</v>
          </cell>
          <cell r="E155">
            <v>250000</v>
          </cell>
          <cell r="F155">
            <v>3</v>
          </cell>
          <cell r="G155" t="str">
            <v>PEAT</v>
          </cell>
        </row>
        <row r="156">
          <cell r="A156" t="str">
            <v>Frank Phillips College2020Property</v>
          </cell>
          <cell r="B156">
            <v>1</v>
          </cell>
          <cell r="C156">
            <v>3</v>
          </cell>
          <cell r="D156">
            <v>0</v>
          </cell>
          <cell r="E156">
            <v>250000</v>
          </cell>
          <cell r="F156">
            <v>3</v>
          </cell>
          <cell r="G156" t="str">
            <v>PEAT</v>
          </cell>
        </row>
        <row r="157">
          <cell r="A157" t="str">
            <v>Frankston ISD2017AL</v>
          </cell>
          <cell r="B157">
            <v>1</v>
          </cell>
          <cell r="C157">
            <v>3</v>
          </cell>
          <cell r="D157">
            <v>2566.44</v>
          </cell>
          <cell r="E157">
            <v>2566.44</v>
          </cell>
          <cell r="F157">
            <v>3</v>
          </cell>
          <cell r="G157" t="str">
            <v>PEAT</v>
          </cell>
        </row>
        <row r="158">
          <cell r="A158" t="str">
            <v>Frankston ISD2017GL</v>
          </cell>
          <cell r="B158">
            <v>1</v>
          </cell>
          <cell r="C158">
            <v>3</v>
          </cell>
          <cell r="D158">
            <v>0</v>
          </cell>
          <cell r="E158">
            <v>0</v>
          </cell>
          <cell r="F158">
            <v>3</v>
          </cell>
          <cell r="G158" t="str">
            <v>PEAT</v>
          </cell>
        </row>
        <row r="159">
          <cell r="A159" t="str">
            <v>Frankston ISD2017Property</v>
          </cell>
          <cell r="B159">
            <v>1</v>
          </cell>
          <cell r="C159">
            <v>3</v>
          </cell>
          <cell r="D159">
            <v>416.5</v>
          </cell>
          <cell r="E159">
            <v>416.5</v>
          </cell>
          <cell r="F159">
            <v>3</v>
          </cell>
          <cell r="G159" t="str">
            <v>PEAT</v>
          </cell>
        </row>
        <row r="160">
          <cell r="A160" t="str">
            <v>Frankston ISD2018AL</v>
          </cell>
          <cell r="B160">
            <v>1</v>
          </cell>
          <cell r="C160">
            <v>3</v>
          </cell>
          <cell r="D160">
            <v>5327.5099999999993</v>
          </cell>
          <cell r="E160">
            <v>5327.51</v>
          </cell>
          <cell r="F160">
            <v>3</v>
          </cell>
          <cell r="G160" t="str">
            <v>PEAT</v>
          </cell>
        </row>
        <row r="161">
          <cell r="A161" t="str">
            <v>Frankston ISD2018APD</v>
          </cell>
          <cell r="B161">
            <v>1</v>
          </cell>
          <cell r="C161">
            <v>3</v>
          </cell>
          <cell r="D161">
            <v>10131</v>
          </cell>
          <cell r="E161">
            <v>9131</v>
          </cell>
          <cell r="F161">
            <v>3</v>
          </cell>
          <cell r="G161" t="str">
            <v>PEAT</v>
          </cell>
        </row>
        <row r="162">
          <cell r="A162" t="str">
            <v>Frankston ISD2018Property</v>
          </cell>
          <cell r="B162">
            <v>1</v>
          </cell>
          <cell r="C162">
            <v>3</v>
          </cell>
          <cell r="D162">
            <v>4749.9400000000005</v>
          </cell>
          <cell r="E162">
            <v>4999.9399999999996</v>
          </cell>
          <cell r="F162">
            <v>3</v>
          </cell>
          <cell r="G162" t="str">
            <v>PEAT</v>
          </cell>
        </row>
        <row r="163">
          <cell r="A163" t="str">
            <v>Frankston ISD2019Property</v>
          </cell>
          <cell r="B163">
            <v>2</v>
          </cell>
          <cell r="C163">
            <v>6</v>
          </cell>
          <cell r="D163">
            <v>15899.210000000001</v>
          </cell>
          <cell r="E163">
            <v>17899.21</v>
          </cell>
          <cell r="F163">
            <v>3</v>
          </cell>
          <cell r="G163" t="str">
            <v>PEAT</v>
          </cell>
        </row>
        <row r="164">
          <cell r="A164" t="str">
            <v>Frankston ISD2020APD</v>
          </cell>
          <cell r="B164">
            <v>3</v>
          </cell>
          <cell r="C164">
            <v>9</v>
          </cell>
          <cell r="D164">
            <v>21312.18</v>
          </cell>
          <cell r="E164">
            <v>22312.18</v>
          </cell>
          <cell r="F164">
            <v>3</v>
          </cell>
          <cell r="G164" t="str">
            <v>PEAT</v>
          </cell>
        </row>
        <row r="165">
          <cell r="A165" t="str">
            <v>Frankston ISD2020Property</v>
          </cell>
          <cell r="B165">
            <v>1</v>
          </cell>
          <cell r="C165">
            <v>3</v>
          </cell>
          <cell r="D165">
            <v>18755.150000000001</v>
          </cell>
          <cell r="E165">
            <v>21255.15</v>
          </cell>
          <cell r="F165">
            <v>3</v>
          </cell>
          <cell r="G165" t="str">
            <v>PEAT</v>
          </cell>
        </row>
        <row r="166">
          <cell r="A166" t="str">
            <v>Frankston ISD2021APD</v>
          </cell>
          <cell r="B166">
            <v>1</v>
          </cell>
          <cell r="C166">
            <v>3</v>
          </cell>
          <cell r="D166">
            <v>2781.15</v>
          </cell>
          <cell r="E166">
            <v>3281.15</v>
          </cell>
          <cell r="F166">
            <v>3</v>
          </cell>
          <cell r="G166" t="str">
            <v>PEAT</v>
          </cell>
        </row>
        <row r="167">
          <cell r="A167" t="str">
            <v>Frankston ISD2021Property</v>
          </cell>
          <cell r="B167">
            <v>1</v>
          </cell>
          <cell r="C167">
            <v>3</v>
          </cell>
          <cell r="D167">
            <v>0</v>
          </cell>
          <cell r="E167">
            <v>30850</v>
          </cell>
          <cell r="F167">
            <v>3</v>
          </cell>
          <cell r="G167" t="str">
            <v>PEAT</v>
          </cell>
        </row>
        <row r="168">
          <cell r="A168" t="str">
            <v>Garner ISD2017AL</v>
          </cell>
          <cell r="B168">
            <v>1</v>
          </cell>
          <cell r="C168">
            <v>4</v>
          </cell>
          <cell r="D168">
            <v>16830</v>
          </cell>
          <cell r="E168">
            <v>16830</v>
          </cell>
          <cell r="F168">
            <v>4</v>
          </cell>
          <cell r="G168" t="str">
            <v>TASB</v>
          </cell>
        </row>
        <row r="169">
          <cell r="A169" t="str">
            <v>Garrison ISD2020AL</v>
          </cell>
          <cell r="B169">
            <v>1</v>
          </cell>
          <cell r="C169">
            <v>3</v>
          </cell>
          <cell r="D169">
            <v>1712.23</v>
          </cell>
          <cell r="E169">
            <v>1712.23</v>
          </cell>
          <cell r="F169">
            <v>3</v>
          </cell>
          <cell r="G169" t="str">
            <v>PEAT</v>
          </cell>
        </row>
        <row r="170">
          <cell r="A170" t="str">
            <v>Garrison ISD2020APD</v>
          </cell>
          <cell r="B170">
            <v>2</v>
          </cell>
          <cell r="C170">
            <v>6</v>
          </cell>
          <cell r="D170">
            <v>1867.23</v>
          </cell>
          <cell r="E170">
            <v>2867.2300000000005</v>
          </cell>
          <cell r="F170">
            <v>3</v>
          </cell>
          <cell r="G170" t="str">
            <v>PEAT</v>
          </cell>
        </row>
        <row r="171">
          <cell r="A171" t="str">
            <v>Garrison ISD2020Property</v>
          </cell>
          <cell r="B171">
            <v>1</v>
          </cell>
          <cell r="C171">
            <v>3</v>
          </cell>
          <cell r="D171">
            <v>23556.79</v>
          </cell>
          <cell r="E171">
            <v>28556.79</v>
          </cell>
          <cell r="F171">
            <v>3</v>
          </cell>
          <cell r="G171" t="str">
            <v>PEAT</v>
          </cell>
        </row>
        <row r="172">
          <cell r="A172" t="str">
            <v>Garrison ISD2021APD</v>
          </cell>
          <cell r="B172">
            <v>1</v>
          </cell>
          <cell r="C172">
            <v>3</v>
          </cell>
          <cell r="D172">
            <v>0</v>
          </cell>
          <cell r="E172">
            <v>0</v>
          </cell>
          <cell r="F172">
            <v>3</v>
          </cell>
          <cell r="G172" t="str">
            <v>PEAT</v>
          </cell>
        </row>
        <row r="173">
          <cell r="A173" t="str">
            <v>Gold-Burg ISD2020Property</v>
          </cell>
          <cell r="B173">
            <v>2</v>
          </cell>
          <cell r="C173">
            <v>6</v>
          </cell>
          <cell r="D173">
            <v>12760.39</v>
          </cell>
          <cell r="E173">
            <v>17760.389999999996</v>
          </cell>
          <cell r="F173">
            <v>3</v>
          </cell>
          <cell r="G173" t="str">
            <v>PEAT</v>
          </cell>
        </row>
        <row r="174">
          <cell r="A174" t="str">
            <v>Grady ISD2018ELL</v>
          </cell>
          <cell r="B174">
            <v>1</v>
          </cell>
          <cell r="C174">
            <v>3</v>
          </cell>
          <cell r="D174">
            <v>1250</v>
          </cell>
          <cell r="E174">
            <v>1250</v>
          </cell>
          <cell r="F174">
            <v>3</v>
          </cell>
          <cell r="G174" t="str">
            <v>PEAT</v>
          </cell>
        </row>
        <row r="175">
          <cell r="A175" t="str">
            <v>Grady ISD2019Property</v>
          </cell>
          <cell r="B175">
            <v>1</v>
          </cell>
          <cell r="C175">
            <v>3</v>
          </cell>
          <cell r="D175">
            <v>524557.26</v>
          </cell>
          <cell r="E175">
            <v>675000</v>
          </cell>
          <cell r="F175">
            <v>3</v>
          </cell>
          <cell r="G175" t="str">
            <v>PEAT</v>
          </cell>
        </row>
        <row r="176">
          <cell r="A176" t="str">
            <v>Grand Saline ISD2018Property</v>
          </cell>
          <cell r="B176">
            <v>2</v>
          </cell>
          <cell r="C176">
            <v>6</v>
          </cell>
          <cell r="D176">
            <v>960.5</v>
          </cell>
          <cell r="E176">
            <v>960.5</v>
          </cell>
          <cell r="F176">
            <v>3</v>
          </cell>
          <cell r="G176" t="str">
            <v>PEAT</v>
          </cell>
        </row>
        <row r="177">
          <cell r="A177" t="str">
            <v>Grandview ISD2018AL</v>
          </cell>
          <cell r="B177">
            <v>1</v>
          </cell>
          <cell r="C177">
            <v>3</v>
          </cell>
          <cell r="D177">
            <v>13415.34</v>
          </cell>
          <cell r="E177">
            <v>15636.35</v>
          </cell>
          <cell r="F177">
            <v>3</v>
          </cell>
          <cell r="G177" t="str">
            <v>PEAT</v>
          </cell>
        </row>
        <row r="178">
          <cell r="A178" t="str">
            <v>Grandview ISD2020Property</v>
          </cell>
          <cell r="B178">
            <v>1</v>
          </cell>
          <cell r="C178">
            <v>3</v>
          </cell>
          <cell r="D178">
            <v>1557640.87</v>
          </cell>
          <cell r="E178">
            <v>2448630.27</v>
          </cell>
          <cell r="F178">
            <v>3</v>
          </cell>
          <cell r="G178" t="str">
            <v>PEAT</v>
          </cell>
        </row>
        <row r="179">
          <cell r="A179" t="str">
            <v>Grandview ISD2021AL</v>
          </cell>
          <cell r="B179">
            <v>1</v>
          </cell>
          <cell r="C179">
            <v>3</v>
          </cell>
          <cell r="D179">
            <v>1930.1</v>
          </cell>
          <cell r="E179">
            <v>1930.1</v>
          </cell>
          <cell r="F179">
            <v>3</v>
          </cell>
          <cell r="G179" t="str">
            <v>PEAT</v>
          </cell>
        </row>
        <row r="180">
          <cell r="A180" t="str">
            <v>Grape Creek ISD2020APD</v>
          </cell>
          <cell r="B180">
            <v>1</v>
          </cell>
          <cell r="C180">
            <v>3</v>
          </cell>
          <cell r="D180">
            <v>2057.02</v>
          </cell>
          <cell r="E180">
            <v>3057.02</v>
          </cell>
          <cell r="F180">
            <v>3</v>
          </cell>
          <cell r="G180" t="str">
            <v>PEAT</v>
          </cell>
        </row>
        <row r="181">
          <cell r="A181" t="str">
            <v>Grape Creek ISD2020Property</v>
          </cell>
          <cell r="B181">
            <v>1</v>
          </cell>
          <cell r="C181">
            <v>3</v>
          </cell>
          <cell r="D181">
            <v>0</v>
          </cell>
          <cell r="E181">
            <v>0</v>
          </cell>
          <cell r="F181">
            <v>3</v>
          </cell>
          <cell r="G181" t="str">
            <v>PEAT</v>
          </cell>
        </row>
        <row r="182">
          <cell r="A182" t="str">
            <v>Greenville ISD2017AL</v>
          </cell>
          <cell r="B182">
            <v>2</v>
          </cell>
          <cell r="C182">
            <v>8</v>
          </cell>
          <cell r="D182">
            <v>19960</v>
          </cell>
          <cell r="E182">
            <v>21960</v>
          </cell>
          <cell r="F182">
            <v>4</v>
          </cell>
          <cell r="G182" t="str">
            <v>TASB</v>
          </cell>
        </row>
        <row r="183">
          <cell r="A183" t="str">
            <v>Greenville ISD2017GL</v>
          </cell>
          <cell r="B183">
            <v>3</v>
          </cell>
          <cell r="C183">
            <v>12</v>
          </cell>
          <cell r="D183">
            <v>0</v>
          </cell>
          <cell r="E183">
            <v>0</v>
          </cell>
          <cell r="F183">
            <v>4</v>
          </cell>
          <cell r="G183" t="str">
            <v>TASB</v>
          </cell>
        </row>
        <row r="184">
          <cell r="A184" t="str">
            <v>Greenville ISD2018AL</v>
          </cell>
          <cell r="B184">
            <v>7</v>
          </cell>
          <cell r="C184">
            <v>28</v>
          </cell>
          <cell r="D184">
            <v>5930</v>
          </cell>
          <cell r="E184">
            <v>8973</v>
          </cell>
          <cell r="F184">
            <v>4</v>
          </cell>
          <cell r="G184" t="str">
            <v>TASB</v>
          </cell>
        </row>
        <row r="185">
          <cell r="A185" t="str">
            <v>Greenville ISD2018ELL</v>
          </cell>
          <cell r="B185">
            <v>3</v>
          </cell>
          <cell r="C185">
            <v>12</v>
          </cell>
          <cell r="D185">
            <v>51968</v>
          </cell>
          <cell r="E185">
            <v>150450</v>
          </cell>
          <cell r="F185">
            <v>4</v>
          </cell>
          <cell r="G185" t="str">
            <v>TASB</v>
          </cell>
        </row>
        <row r="186">
          <cell r="A186" t="str">
            <v>Greenville ISD2018GL</v>
          </cell>
          <cell r="B186">
            <v>5</v>
          </cell>
          <cell r="C186">
            <v>20</v>
          </cell>
          <cell r="D186">
            <v>0</v>
          </cell>
          <cell r="E186">
            <v>0</v>
          </cell>
          <cell r="F186">
            <v>4</v>
          </cell>
          <cell r="G186" t="str">
            <v>TASB</v>
          </cell>
        </row>
        <row r="187">
          <cell r="A187" t="str">
            <v>Greenville ISD2018Property</v>
          </cell>
          <cell r="B187">
            <v>1</v>
          </cell>
          <cell r="C187">
            <v>4</v>
          </cell>
          <cell r="D187">
            <v>50589</v>
          </cell>
          <cell r="E187">
            <v>50589</v>
          </cell>
          <cell r="F187">
            <v>4</v>
          </cell>
          <cell r="G187" t="str">
            <v>TASB</v>
          </cell>
        </row>
        <row r="188">
          <cell r="A188" t="str">
            <v>Greenville ISD2019AL</v>
          </cell>
          <cell r="B188">
            <v>5</v>
          </cell>
          <cell r="C188">
            <v>20</v>
          </cell>
          <cell r="D188">
            <v>5403</v>
          </cell>
          <cell r="E188">
            <v>12464</v>
          </cell>
          <cell r="F188">
            <v>4</v>
          </cell>
          <cell r="G188" t="str">
            <v>TASB</v>
          </cell>
        </row>
        <row r="189">
          <cell r="A189" t="str">
            <v>Greenville ISD2019ELL</v>
          </cell>
          <cell r="B189">
            <v>1</v>
          </cell>
          <cell r="C189">
            <v>4</v>
          </cell>
          <cell r="D189">
            <v>0</v>
          </cell>
          <cell r="E189">
            <v>0</v>
          </cell>
          <cell r="F189">
            <v>4</v>
          </cell>
          <cell r="G189" t="str">
            <v>TASB</v>
          </cell>
        </row>
        <row r="190">
          <cell r="A190" t="str">
            <v>Greenville ISD2019GL</v>
          </cell>
          <cell r="B190">
            <v>1</v>
          </cell>
          <cell r="C190">
            <v>4</v>
          </cell>
          <cell r="D190">
            <v>0</v>
          </cell>
          <cell r="E190">
            <v>0</v>
          </cell>
          <cell r="F190">
            <v>4</v>
          </cell>
          <cell r="G190" t="str">
            <v>TASB</v>
          </cell>
        </row>
        <row r="191">
          <cell r="A191" t="str">
            <v>Greenville ISD2020AL</v>
          </cell>
          <cell r="B191">
            <v>9</v>
          </cell>
          <cell r="C191">
            <v>36</v>
          </cell>
          <cell r="D191">
            <v>2575</v>
          </cell>
          <cell r="E191">
            <v>31710</v>
          </cell>
          <cell r="F191">
            <v>4</v>
          </cell>
          <cell r="G191" t="str">
            <v>TASB</v>
          </cell>
        </row>
        <row r="192">
          <cell r="A192" t="str">
            <v>Greenville ISD2020GL</v>
          </cell>
          <cell r="B192">
            <v>1</v>
          </cell>
          <cell r="C192">
            <v>4</v>
          </cell>
          <cell r="D192">
            <v>0</v>
          </cell>
          <cell r="E192">
            <v>0</v>
          </cell>
          <cell r="F192">
            <v>4</v>
          </cell>
          <cell r="G192" t="str">
            <v>TASB</v>
          </cell>
        </row>
        <row r="193">
          <cell r="A193" t="str">
            <v>Greenville ISD2020Property</v>
          </cell>
          <cell r="B193">
            <v>2</v>
          </cell>
          <cell r="C193">
            <v>8</v>
          </cell>
          <cell r="D193">
            <v>0</v>
          </cell>
          <cell r="E193">
            <v>115001</v>
          </cell>
          <cell r="F193">
            <v>4</v>
          </cell>
          <cell r="G193" t="str">
            <v>TASB</v>
          </cell>
        </row>
        <row r="194">
          <cell r="A194" t="str">
            <v>Greenville ISD2021AL</v>
          </cell>
          <cell r="B194">
            <v>5</v>
          </cell>
          <cell r="C194">
            <v>15</v>
          </cell>
          <cell r="D194">
            <v>18955.11</v>
          </cell>
          <cell r="E194">
            <v>23071.690000000002</v>
          </cell>
          <cell r="F194">
            <v>3</v>
          </cell>
          <cell r="G194" t="str">
            <v>PEAT</v>
          </cell>
        </row>
        <row r="195">
          <cell r="A195" t="str">
            <v>Greenville ISD2021APD</v>
          </cell>
          <cell r="B195">
            <v>2</v>
          </cell>
          <cell r="C195">
            <v>6</v>
          </cell>
          <cell r="D195">
            <v>837.28</v>
          </cell>
          <cell r="E195">
            <v>3337.2799999999997</v>
          </cell>
          <cell r="F195">
            <v>3</v>
          </cell>
          <cell r="G195" t="str">
            <v>PEAT</v>
          </cell>
        </row>
        <row r="196">
          <cell r="A196" t="str">
            <v>Greenville ISD2021GL</v>
          </cell>
          <cell r="B196">
            <v>4</v>
          </cell>
          <cell r="C196">
            <v>12</v>
          </cell>
          <cell r="D196">
            <v>0</v>
          </cell>
          <cell r="E196">
            <v>0</v>
          </cell>
          <cell r="F196">
            <v>3</v>
          </cell>
          <cell r="G196" t="str">
            <v>PEAT</v>
          </cell>
        </row>
        <row r="197">
          <cell r="A197" t="str">
            <v>Hamlin Isd2017AL</v>
          </cell>
          <cell r="B197">
            <v>1</v>
          </cell>
          <cell r="C197">
            <v>7</v>
          </cell>
          <cell r="D197">
            <v>5188.6099999999997</v>
          </cell>
          <cell r="E197">
            <v>5188.6099999999997</v>
          </cell>
          <cell r="F197">
            <v>7</v>
          </cell>
          <cell r="G197" t="str">
            <v>WTRCA</v>
          </cell>
        </row>
        <row r="198">
          <cell r="A198" t="str">
            <v>Hamlin Isd2017Property</v>
          </cell>
          <cell r="B198">
            <v>1</v>
          </cell>
          <cell r="C198">
            <v>7</v>
          </cell>
          <cell r="D198">
            <v>148803.74</v>
          </cell>
          <cell r="E198">
            <v>149803.74</v>
          </cell>
          <cell r="F198">
            <v>7</v>
          </cell>
          <cell r="G198" t="str">
            <v>WTRCA</v>
          </cell>
        </row>
        <row r="199">
          <cell r="A199" t="str">
            <v>Hamlin Isd2018APD</v>
          </cell>
          <cell r="B199">
            <v>1</v>
          </cell>
          <cell r="C199">
            <v>3</v>
          </cell>
          <cell r="D199">
            <v>13187.23</v>
          </cell>
          <cell r="E199">
            <v>13687.23</v>
          </cell>
          <cell r="F199">
            <v>3</v>
          </cell>
          <cell r="G199" t="str">
            <v>PEAT</v>
          </cell>
        </row>
        <row r="200">
          <cell r="A200" t="str">
            <v>Hamlin Isd2020Property</v>
          </cell>
          <cell r="B200">
            <v>2</v>
          </cell>
          <cell r="C200">
            <v>6</v>
          </cell>
          <cell r="D200">
            <v>293798.05</v>
          </cell>
          <cell r="E200">
            <v>526773.80000000005</v>
          </cell>
          <cell r="F200">
            <v>3</v>
          </cell>
          <cell r="G200" t="str">
            <v>PEAT</v>
          </cell>
        </row>
        <row r="201">
          <cell r="A201" t="str">
            <v>Henrietta ISD2017AL</v>
          </cell>
          <cell r="B201">
            <v>1</v>
          </cell>
          <cell r="C201">
            <v>3</v>
          </cell>
          <cell r="D201">
            <v>3957.5099999999998</v>
          </cell>
          <cell r="E201">
            <v>3957.51</v>
          </cell>
          <cell r="F201">
            <v>3</v>
          </cell>
          <cell r="G201" t="str">
            <v>PEAT</v>
          </cell>
        </row>
        <row r="202">
          <cell r="A202" t="str">
            <v>Henrietta ISD2019APD</v>
          </cell>
          <cell r="B202">
            <v>1</v>
          </cell>
          <cell r="C202">
            <v>3</v>
          </cell>
          <cell r="D202">
            <v>0</v>
          </cell>
          <cell r="E202">
            <v>0</v>
          </cell>
          <cell r="F202">
            <v>3</v>
          </cell>
          <cell r="G202" t="str">
            <v>PEAT</v>
          </cell>
        </row>
        <row r="203">
          <cell r="A203" t="str">
            <v>Henrietta ISD2019Property</v>
          </cell>
          <cell r="B203">
            <v>1</v>
          </cell>
          <cell r="C203">
            <v>3</v>
          </cell>
          <cell r="D203">
            <v>0</v>
          </cell>
          <cell r="E203">
            <v>0</v>
          </cell>
          <cell r="F203">
            <v>3</v>
          </cell>
          <cell r="G203" t="str">
            <v>PEAT</v>
          </cell>
        </row>
        <row r="204">
          <cell r="A204" t="str">
            <v>Henrietta ISD2020Property</v>
          </cell>
          <cell r="B204">
            <v>1</v>
          </cell>
          <cell r="C204">
            <v>3</v>
          </cell>
          <cell r="D204">
            <v>156000</v>
          </cell>
          <cell r="E204">
            <v>166000</v>
          </cell>
          <cell r="F204">
            <v>3</v>
          </cell>
          <cell r="G204" t="str">
            <v>PEAT</v>
          </cell>
        </row>
        <row r="205">
          <cell r="A205" t="str">
            <v>Henrietta ISD2021APD</v>
          </cell>
          <cell r="B205">
            <v>1</v>
          </cell>
          <cell r="C205">
            <v>3</v>
          </cell>
          <cell r="D205">
            <v>3097.88</v>
          </cell>
          <cell r="E205">
            <v>3950</v>
          </cell>
          <cell r="F205">
            <v>3</v>
          </cell>
          <cell r="G205" t="str">
            <v>PEAT</v>
          </cell>
        </row>
        <row r="206">
          <cell r="A206" t="str">
            <v>Hico ISD2017APD</v>
          </cell>
          <cell r="B206">
            <v>1</v>
          </cell>
          <cell r="C206">
            <v>3</v>
          </cell>
          <cell r="D206">
            <v>627.84</v>
          </cell>
          <cell r="E206">
            <v>1127.8400000000001</v>
          </cell>
          <cell r="F206">
            <v>3</v>
          </cell>
          <cell r="G206" t="str">
            <v>PEAT</v>
          </cell>
        </row>
        <row r="207">
          <cell r="A207" t="str">
            <v>Hico ISD2018AL</v>
          </cell>
          <cell r="B207">
            <v>1</v>
          </cell>
          <cell r="C207">
            <v>3</v>
          </cell>
          <cell r="D207">
            <v>0</v>
          </cell>
          <cell r="E207">
            <v>0</v>
          </cell>
          <cell r="F207">
            <v>3</v>
          </cell>
          <cell r="G207" t="str">
            <v>PEAT</v>
          </cell>
        </row>
        <row r="208">
          <cell r="A208" t="str">
            <v>Hico ISD2018Property</v>
          </cell>
          <cell r="B208">
            <v>2</v>
          </cell>
          <cell r="C208">
            <v>6</v>
          </cell>
          <cell r="D208">
            <v>135846.60999999999</v>
          </cell>
          <cell r="E208">
            <v>165846.61000000002</v>
          </cell>
          <cell r="F208">
            <v>3</v>
          </cell>
          <cell r="G208" t="str">
            <v>PEAT</v>
          </cell>
        </row>
        <row r="209">
          <cell r="A209" t="str">
            <v>Holliday ISD2017Property</v>
          </cell>
          <cell r="B209">
            <v>1</v>
          </cell>
          <cell r="C209">
            <v>3</v>
          </cell>
          <cell r="D209">
            <v>201588.41</v>
          </cell>
          <cell r="E209">
            <v>211588.41</v>
          </cell>
          <cell r="F209">
            <v>3</v>
          </cell>
          <cell r="G209" t="str">
            <v>PEAT</v>
          </cell>
        </row>
        <row r="210">
          <cell r="A210" t="str">
            <v>Holliday ISD2018AL</v>
          </cell>
          <cell r="B210">
            <v>1</v>
          </cell>
          <cell r="C210">
            <v>3</v>
          </cell>
          <cell r="D210">
            <v>11237.64</v>
          </cell>
          <cell r="E210">
            <v>11237.64</v>
          </cell>
          <cell r="F210">
            <v>3</v>
          </cell>
          <cell r="G210" t="str">
            <v>PEAT</v>
          </cell>
        </row>
        <row r="211">
          <cell r="A211" t="str">
            <v>Holliday ISD2018APD</v>
          </cell>
          <cell r="B211">
            <v>1</v>
          </cell>
          <cell r="C211">
            <v>3</v>
          </cell>
          <cell r="D211">
            <v>18906.399999999998</v>
          </cell>
          <cell r="E211">
            <v>19406.400000000001</v>
          </cell>
          <cell r="F211">
            <v>3</v>
          </cell>
          <cell r="G211" t="str">
            <v>PEAT</v>
          </cell>
        </row>
        <row r="212">
          <cell r="A212" t="str">
            <v>Holliday ISD2020AL</v>
          </cell>
          <cell r="B212">
            <v>3</v>
          </cell>
          <cell r="C212">
            <v>9</v>
          </cell>
          <cell r="D212">
            <v>25768.39</v>
          </cell>
          <cell r="E212">
            <v>24036.09</v>
          </cell>
          <cell r="F212">
            <v>3</v>
          </cell>
          <cell r="G212" t="str">
            <v>PEAT</v>
          </cell>
        </row>
        <row r="213">
          <cell r="A213" t="str">
            <v>Holliday ISD2020APD</v>
          </cell>
          <cell r="B213">
            <v>2</v>
          </cell>
          <cell r="C213">
            <v>6</v>
          </cell>
          <cell r="D213">
            <v>12254.75</v>
          </cell>
          <cell r="E213">
            <v>12754.75</v>
          </cell>
          <cell r="F213">
            <v>3</v>
          </cell>
          <cell r="G213" t="str">
            <v>PEAT</v>
          </cell>
        </row>
        <row r="214">
          <cell r="A214" t="str">
            <v>Holliday ISD2021AL</v>
          </cell>
          <cell r="B214">
            <v>1</v>
          </cell>
          <cell r="C214">
            <v>3</v>
          </cell>
          <cell r="D214">
            <v>4363.12</v>
          </cell>
          <cell r="E214">
            <v>4363.12</v>
          </cell>
          <cell r="F214">
            <v>3</v>
          </cell>
          <cell r="G214" t="str">
            <v>PEAT</v>
          </cell>
        </row>
        <row r="215">
          <cell r="A215" t="str">
            <v>Hooks ISD2017Property</v>
          </cell>
          <cell r="B215">
            <v>1</v>
          </cell>
          <cell r="C215">
            <v>3</v>
          </cell>
          <cell r="D215">
            <v>121692.54999999999</v>
          </cell>
          <cell r="E215">
            <v>126692.55</v>
          </cell>
          <cell r="F215">
            <v>3</v>
          </cell>
          <cell r="G215" t="str">
            <v>PEAT</v>
          </cell>
        </row>
        <row r="216">
          <cell r="A216" t="str">
            <v>Hooks ISD2019Cyber</v>
          </cell>
          <cell r="B216">
            <v>1</v>
          </cell>
          <cell r="C216">
            <v>3</v>
          </cell>
          <cell r="D216">
            <v>0</v>
          </cell>
          <cell r="E216">
            <v>0</v>
          </cell>
          <cell r="F216">
            <v>3</v>
          </cell>
          <cell r="G216" t="str">
            <v>PEAT</v>
          </cell>
        </row>
        <row r="217">
          <cell r="A217" t="str">
            <v>Hooks ISD2019Property</v>
          </cell>
          <cell r="B217">
            <v>1</v>
          </cell>
          <cell r="C217">
            <v>3</v>
          </cell>
          <cell r="D217">
            <v>224406.72999999998</v>
          </cell>
          <cell r="E217">
            <v>239406.73</v>
          </cell>
          <cell r="F217">
            <v>3</v>
          </cell>
          <cell r="G217" t="str">
            <v>PEAT</v>
          </cell>
        </row>
        <row r="218">
          <cell r="A218" t="str">
            <v>Hooks ISD2021APD</v>
          </cell>
          <cell r="B218">
            <v>1</v>
          </cell>
          <cell r="C218">
            <v>3</v>
          </cell>
          <cell r="D218">
            <v>15947.4</v>
          </cell>
          <cell r="E218">
            <v>16447.400000000001</v>
          </cell>
          <cell r="F218">
            <v>3</v>
          </cell>
          <cell r="G218" t="str">
            <v>PEAT</v>
          </cell>
        </row>
        <row r="219">
          <cell r="A219" t="str">
            <v>Jacksboro ISD2017APD</v>
          </cell>
          <cell r="B219">
            <v>2</v>
          </cell>
          <cell r="C219">
            <v>6</v>
          </cell>
          <cell r="D219">
            <v>4644.57</v>
          </cell>
          <cell r="E219">
            <v>5644.5700000000006</v>
          </cell>
          <cell r="F219">
            <v>3</v>
          </cell>
          <cell r="G219" t="str">
            <v>PEAT</v>
          </cell>
        </row>
        <row r="220">
          <cell r="A220" t="str">
            <v>Jacksboro ISD2018APD</v>
          </cell>
          <cell r="B220">
            <v>1</v>
          </cell>
          <cell r="C220">
            <v>3</v>
          </cell>
          <cell r="D220">
            <v>6687.11</v>
          </cell>
          <cell r="E220">
            <v>7187.11</v>
          </cell>
          <cell r="F220">
            <v>3</v>
          </cell>
          <cell r="G220" t="str">
            <v>PEAT</v>
          </cell>
        </row>
        <row r="221">
          <cell r="A221" t="str">
            <v>Jacksboro ISD2018Crime</v>
          </cell>
          <cell r="B221">
            <v>1</v>
          </cell>
          <cell r="C221">
            <v>3</v>
          </cell>
          <cell r="D221">
            <v>20845</v>
          </cell>
          <cell r="E221">
            <v>21845</v>
          </cell>
          <cell r="F221">
            <v>3</v>
          </cell>
          <cell r="G221" t="str">
            <v>PEAT</v>
          </cell>
        </row>
        <row r="222">
          <cell r="A222" t="str">
            <v>Jacksboro ISD2020AL</v>
          </cell>
          <cell r="B222">
            <v>2</v>
          </cell>
          <cell r="C222">
            <v>6</v>
          </cell>
          <cell r="D222">
            <v>5185.8600000000006</v>
          </cell>
          <cell r="E222">
            <v>5185.8600000000006</v>
          </cell>
          <cell r="F222">
            <v>3</v>
          </cell>
          <cell r="G222" t="str">
            <v>PEAT</v>
          </cell>
        </row>
        <row r="223">
          <cell r="A223" t="str">
            <v>Jacksboro ISD2020Property</v>
          </cell>
          <cell r="B223">
            <v>1</v>
          </cell>
          <cell r="C223">
            <v>3</v>
          </cell>
          <cell r="D223">
            <v>120000</v>
          </cell>
          <cell r="E223">
            <v>125000</v>
          </cell>
          <cell r="F223">
            <v>3</v>
          </cell>
          <cell r="G223" t="str">
            <v>PEAT</v>
          </cell>
        </row>
        <row r="224">
          <cell r="A224" t="str">
            <v>Jacksboro ISD2021APD</v>
          </cell>
          <cell r="B224">
            <v>1</v>
          </cell>
          <cell r="C224">
            <v>3</v>
          </cell>
          <cell r="D224">
            <v>9015.0099999999984</v>
          </cell>
          <cell r="E224">
            <v>12393.38</v>
          </cell>
          <cell r="F224">
            <v>3</v>
          </cell>
          <cell r="G224" t="str">
            <v>PEAT</v>
          </cell>
        </row>
        <row r="225">
          <cell r="A225" t="str">
            <v>Jacksboro ISD2021Property</v>
          </cell>
          <cell r="B225">
            <v>1</v>
          </cell>
          <cell r="C225">
            <v>3</v>
          </cell>
          <cell r="D225">
            <v>2750000</v>
          </cell>
          <cell r="E225">
            <v>20000000</v>
          </cell>
          <cell r="F225">
            <v>3</v>
          </cell>
          <cell r="G225" t="str">
            <v>PEAT</v>
          </cell>
        </row>
        <row r="226">
          <cell r="A226" t="str">
            <v>Jayton-Girard ISD2017APD</v>
          </cell>
          <cell r="B226">
            <v>2</v>
          </cell>
          <cell r="C226">
            <v>6</v>
          </cell>
          <cell r="D226">
            <v>10707.07</v>
          </cell>
          <cell r="E226">
            <v>12707.07</v>
          </cell>
          <cell r="F226">
            <v>3</v>
          </cell>
          <cell r="G226" t="str">
            <v>PEAT</v>
          </cell>
        </row>
        <row r="227">
          <cell r="A227" t="str">
            <v>Jayton-Girard ISD2018APD</v>
          </cell>
          <cell r="B227">
            <v>1</v>
          </cell>
          <cell r="C227">
            <v>3</v>
          </cell>
          <cell r="D227">
            <v>2235.39</v>
          </cell>
          <cell r="E227">
            <v>3235.39</v>
          </cell>
          <cell r="F227">
            <v>3</v>
          </cell>
          <cell r="G227" t="str">
            <v>PEAT</v>
          </cell>
        </row>
        <row r="228">
          <cell r="A228" t="str">
            <v>Jayton-Girard ISD2019APD</v>
          </cell>
          <cell r="B228">
            <v>1</v>
          </cell>
          <cell r="C228">
            <v>3</v>
          </cell>
          <cell r="D228">
            <v>2597</v>
          </cell>
          <cell r="E228">
            <v>3597</v>
          </cell>
          <cell r="F228">
            <v>3</v>
          </cell>
          <cell r="G228" t="str">
            <v>PEAT</v>
          </cell>
        </row>
        <row r="229">
          <cell r="A229" t="str">
            <v>Jayton-Girard ISD2020APD</v>
          </cell>
          <cell r="B229">
            <v>1</v>
          </cell>
          <cell r="C229">
            <v>3</v>
          </cell>
          <cell r="D229">
            <v>36878.639999999999</v>
          </cell>
          <cell r="E229">
            <v>37878.639999999999</v>
          </cell>
          <cell r="F229">
            <v>3</v>
          </cell>
          <cell r="G229" t="str">
            <v>PEAT</v>
          </cell>
        </row>
        <row r="230">
          <cell r="A230" t="str">
            <v>Jayton-Girard ISD2020ELL</v>
          </cell>
          <cell r="B230">
            <v>1</v>
          </cell>
          <cell r="C230">
            <v>3</v>
          </cell>
          <cell r="D230">
            <v>30199.71</v>
          </cell>
          <cell r="E230">
            <v>61250</v>
          </cell>
          <cell r="F230">
            <v>3</v>
          </cell>
          <cell r="G230" t="str">
            <v>PEAT</v>
          </cell>
        </row>
        <row r="231">
          <cell r="A231" t="str">
            <v>Jefferson ISD2017AL</v>
          </cell>
          <cell r="B231">
            <v>1</v>
          </cell>
          <cell r="C231">
            <v>3</v>
          </cell>
          <cell r="D231">
            <v>5465.79</v>
          </cell>
          <cell r="E231">
            <v>5465.79</v>
          </cell>
          <cell r="F231">
            <v>3</v>
          </cell>
          <cell r="G231" t="str">
            <v>PEAT</v>
          </cell>
        </row>
        <row r="232">
          <cell r="A232" t="str">
            <v>Jefferson ISD2017APD</v>
          </cell>
          <cell r="B232">
            <v>3</v>
          </cell>
          <cell r="C232">
            <v>9</v>
          </cell>
          <cell r="D232">
            <v>4671.4800000000005</v>
          </cell>
          <cell r="E232">
            <v>6171.48</v>
          </cell>
          <cell r="F232">
            <v>3</v>
          </cell>
          <cell r="G232" t="str">
            <v>PEAT</v>
          </cell>
        </row>
        <row r="233">
          <cell r="A233" t="str">
            <v>Jefferson ISD2017Property</v>
          </cell>
          <cell r="B233">
            <v>2</v>
          </cell>
          <cell r="C233">
            <v>6</v>
          </cell>
          <cell r="D233">
            <v>28334.74</v>
          </cell>
          <cell r="E233">
            <v>33334.74</v>
          </cell>
          <cell r="F233">
            <v>3</v>
          </cell>
          <cell r="G233" t="str">
            <v>PEAT</v>
          </cell>
        </row>
        <row r="234">
          <cell r="A234" t="str">
            <v>Jefferson ISD2018AL</v>
          </cell>
          <cell r="B234">
            <v>2</v>
          </cell>
          <cell r="C234">
            <v>6</v>
          </cell>
          <cell r="D234">
            <v>6204.1900000000005</v>
          </cell>
          <cell r="E234">
            <v>6204.1900000000005</v>
          </cell>
          <cell r="F234">
            <v>3</v>
          </cell>
          <cell r="G234" t="str">
            <v>PEAT</v>
          </cell>
        </row>
        <row r="235">
          <cell r="A235" t="str">
            <v>Jefferson ISD2019AL</v>
          </cell>
          <cell r="B235">
            <v>1</v>
          </cell>
          <cell r="C235">
            <v>3</v>
          </cell>
          <cell r="D235">
            <v>4024.37</v>
          </cell>
          <cell r="E235">
            <v>4024.37</v>
          </cell>
          <cell r="F235">
            <v>3</v>
          </cell>
          <cell r="G235" t="str">
            <v>PEAT</v>
          </cell>
        </row>
        <row r="236">
          <cell r="A236" t="str">
            <v>Jefferson ISD2019Property</v>
          </cell>
          <cell r="B236">
            <v>1</v>
          </cell>
          <cell r="C236">
            <v>3</v>
          </cell>
          <cell r="D236">
            <v>15113.490000000002</v>
          </cell>
          <cell r="E236">
            <v>15363.49</v>
          </cell>
          <cell r="F236">
            <v>3</v>
          </cell>
          <cell r="G236" t="str">
            <v>PEAT</v>
          </cell>
        </row>
        <row r="237">
          <cell r="A237" t="str">
            <v>Jefferson ISD2020Property</v>
          </cell>
          <cell r="B237">
            <v>1</v>
          </cell>
          <cell r="C237">
            <v>3</v>
          </cell>
          <cell r="D237">
            <v>56925</v>
          </cell>
          <cell r="E237">
            <v>59425</v>
          </cell>
          <cell r="F237">
            <v>3</v>
          </cell>
          <cell r="G237" t="str">
            <v>PEAT</v>
          </cell>
        </row>
        <row r="238">
          <cell r="A238" t="str">
            <v>Jefferson ISD2021AL</v>
          </cell>
          <cell r="B238">
            <v>2</v>
          </cell>
          <cell r="C238">
            <v>6</v>
          </cell>
          <cell r="D238">
            <v>1455.11</v>
          </cell>
          <cell r="E238">
            <v>4755.1099999999997</v>
          </cell>
          <cell r="F238">
            <v>3</v>
          </cell>
          <cell r="G238" t="str">
            <v>PEAT</v>
          </cell>
        </row>
        <row r="239">
          <cell r="A239" t="str">
            <v>Laneville ISD2017AL</v>
          </cell>
          <cell r="B239">
            <v>1</v>
          </cell>
          <cell r="C239">
            <v>3</v>
          </cell>
          <cell r="D239">
            <v>2449.48</v>
          </cell>
          <cell r="E239">
            <v>2449.48</v>
          </cell>
          <cell r="F239">
            <v>3</v>
          </cell>
          <cell r="G239" t="str">
            <v>PEAT</v>
          </cell>
        </row>
        <row r="240">
          <cell r="A240" t="str">
            <v>Laneville ISD2017APD</v>
          </cell>
          <cell r="B240">
            <v>2</v>
          </cell>
          <cell r="C240">
            <v>6</v>
          </cell>
          <cell r="D240">
            <v>10464.14</v>
          </cell>
          <cell r="E240">
            <v>10964.14</v>
          </cell>
          <cell r="F240">
            <v>3</v>
          </cell>
          <cell r="G240" t="str">
            <v>PEAT</v>
          </cell>
        </row>
        <row r="241">
          <cell r="A241" t="str">
            <v>Laneville ISD2017GL</v>
          </cell>
          <cell r="B241">
            <v>1</v>
          </cell>
          <cell r="C241">
            <v>3</v>
          </cell>
          <cell r="D241">
            <v>0</v>
          </cell>
          <cell r="E241">
            <v>0</v>
          </cell>
          <cell r="F241">
            <v>3</v>
          </cell>
          <cell r="G241" t="str">
            <v>PEAT</v>
          </cell>
        </row>
        <row r="242">
          <cell r="A242" t="str">
            <v>Laneville ISD2018GL</v>
          </cell>
          <cell r="B242">
            <v>1</v>
          </cell>
          <cell r="C242">
            <v>3</v>
          </cell>
          <cell r="D242">
            <v>0</v>
          </cell>
          <cell r="E242">
            <v>0</v>
          </cell>
          <cell r="F242">
            <v>3</v>
          </cell>
          <cell r="G242" t="str">
            <v>PEAT</v>
          </cell>
        </row>
        <row r="243">
          <cell r="A243" t="str">
            <v>Laneville ISD2018Property</v>
          </cell>
          <cell r="B243">
            <v>1</v>
          </cell>
          <cell r="C243">
            <v>3</v>
          </cell>
          <cell r="D243">
            <v>26537.02</v>
          </cell>
          <cell r="E243">
            <v>51537.020000000004</v>
          </cell>
          <cell r="F243">
            <v>3</v>
          </cell>
          <cell r="G243" t="str">
            <v>PEAT</v>
          </cell>
        </row>
        <row r="244">
          <cell r="A244" t="str">
            <v>Laneville ISD2019AL</v>
          </cell>
          <cell r="B244">
            <v>2</v>
          </cell>
          <cell r="C244">
            <v>6</v>
          </cell>
          <cell r="D244">
            <v>22810.29</v>
          </cell>
          <cell r="E244">
            <v>22638.29</v>
          </cell>
          <cell r="F244">
            <v>3</v>
          </cell>
          <cell r="G244" t="str">
            <v>PEAT</v>
          </cell>
        </row>
        <row r="245">
          <cell r="A245" t="str">
            <v>Laneville ISD2019APD</v>
          </cell>
          <cell r="B245">
            <v>1</v>
          </cell>
          <cell r="C245">
            <v>3</v>
          </cell>
          <cell r="D245">
            <v>41016.53</v>
          </cell>
          <cell r="E245">
            <v>41266.53</v>
          </cell>
          <cell r="F245">
            <v>3</v>
          </cell>
          <cell r="G245" t="str">
            <v>PEAT</v>
          </cell>
        </row>
        <row r="246">
          <cell r="A246" t="str">
            <v>Laneville ISD2020APD</v>
          </cell>
          <cell r="B246">
            <v>1</v>
          </cell>
          <cell r="C246">
            <v>3</v>
          </cell>
          <cell r="D246">
            <v>16540.39</v>
          </cell>
          <cell r="E246">
            <v>16790.39</v>
          </cell>
          <cell r="F246">
            <v>3</v>
          </cell>
          <cell r="G246" t="str">
            <v>PEAT</v>
          </cell>
        </row>
        <row r="247">
          <cell r="A247" t="str">
            <v>Lazbuddie ISD2017Property</v>
          </cell>
          <cell r="B247">
            <v>1</v>
          </cell>
          <cell r="C247">
            <v>4</v>
          </cell>
          <cell r="D247">
            <v>133063</v>
          </cell>
          <cell r="E247">
            <v>138063</v>
          </cell>
          <cell r="F247">
            <v>4</v>
          </cell>
          <cell r="G247" t="str">
            <v>TASB</v>
          </cell>
        </row>
        <row r="248">
          <cell r="A248" t="str">
            <v>Lazbuddie ISD2020APD</v>
          </cell>
          <cell r="B248">
            <v>1</v>
          </cell>
          <cell r="C248">
            <v>3</v>
          </cell>
          <cell r="D248">
            <v>3269.71</v>
          </cell>
          <cell r="E248">
            <v>3769.71</v>
          </cell>
          <cell r="F248">
            <v>3</v>
          </cell>
          <cell r="G248" t="str">
            <v>PEAT</v>
          </cell>
        </row>
        <row r="249">
          <cell r="A249" t="str">
            <v>Lexington ISD2018AL</v>
          </cell>
          <cell r="B249">
            <v>1</v>
          </cell>
          <cell r="C249">
            <v>6</v>
          </cell>
          <cell r="D249">
            <v>1624</v>
          </cell>
          <cell r="E249">
            <v>1624</v>
          </cell>
          <cell r="F249">
            <v>6</v>
          </cell>
          <cell r="G249" t="str">
            <v>TREA</v>
          </cell>
        </row>
        <row r="250">
          <cell r="A250" t="str">
            <v>Lexington ISD2019AL</v>
          </cell>
          <cell r="B250">
            <v>1</v>
          </cell>
          <cell r="C250">
            <v>6</v>
          </cell>
          <cell r="D250">
            <v>1000</v>
          </cell>
          <cell r="E250">
            <v>1000</v>
          </cell>
          <cell r="F250">
            <v>6</v>
          </cell>
          <cell r="G250" t="str">
            <v>TREA</v>
          </cell>
        </row>
        <row r="251">
          <cell r="A251" t="str">
            <v>Lexington ISD2020AL</v>
          </cell>
          <cell r="B251">
            <v>1</v>
          </cell>
          <cell r="C251">
            <v>3</v>
          </cell>
          <cell r="D251">
            <v>393.75</v>
          </cell>
          <cell r="E251">
            <v>393.75</v>
          </cell>
          <cell r="F251">
            <v>3</v>
          </cell>
          <cell r="G251" t="str">
            <v>PEAT</v>
          </cell>
        </row>
        <row r="252">
          <cell r="A252" t="str">
            <v>Lexington ISD2020Property</v>
          </cell>
          <cell r="B252">
            <v>1</v>
          </cell>
          <cell r="C252">
            <v>3</v>
          </cell>
          <cell r="D252">
            <v>0</v>
          </cell>
          <cell r="E252">
            <v>0</v>
          </cell>
          <cell r="F252">
            <v>3</v>
          </cell>
          <cell r="G252" t="str">
            <v>PEAT</v>
          </cell>
        </row>
        <row r="253">
          <cell r="A253" t="str">
            <v>Lexington ISD2021AL</v>
          </cell>
          <cell r="B253">
            <v>1</v>
          </cell>
          <cell r="C253">
            <v>3</v>
          </cell>
          <cell r="D253">
            <v>0</v>
          </cell>
          <cell r="E253">
            <v>0</v>
          </cell>
          <cell r="F253">
            <v>3</v>
          </cell>
          <cell r="G253" t="str">
            <v>PEAT</v>
          </cell>
        </row>
        <row r="254">
          <cell r="A254" t="str">
            <v>Lovelady ISD2018Property</v>
          </cell>
          <cell r="B254">
            <v>1</v>
          </cell>
          <cell r="C254">
            <v>3</v>
          </cell>
          <cell r="D254">
            <v>0</v>
          </cell>
          <cell r="E254">
            <v>0</v>
          </cell>
          <cell r="F254">
            <v>3</v>
          </cell>
          <cell r="G254" t="str">
            <v>PEAT</v>
          </cell>
        </row>
        <row r="255">
          <cell r="A255" t="str">
            <v>Malakoff ISD2017AL</v>
          </cell>
          <cell r="B255">
            <v>1</v>
          </cell>
          <cell r="C255">
            <v>3</v>
          </cell>
          <cell r="D255">
            <v>10991.35</v>
          </cell>
          <cell r="E255">
            <v>9283.35</v>
          </cell>
          <cell r="F255">
            <v>3</v>
          </cell>
          <cell r="G255" t="str">
            <v>PEAT</v>
          </cell>
        </row>
        <row r="256">
          <cell r="A256" t="str">
            <v>Malakoff ISD2018ELL</v>
          </cell>
          <cell r="B256">
            <v>1</v>
          </cell>
          <cell r="C256">
            <v>3</v>
          </cell>
          <cell r="D256">
            <v>67428.800000000003</v>
          </cell>
          <cell r="E256">
            <v>126250</v>
          </cell>
          <cell r="F256">
            <v>3</v>
          </cell>
          <cell r="G256" t="str">
            <v>PEAT</v>
          </cell>
        </row>
        <row r="257">
          <cell r="A257" t="str">
            <v>Malakoff ISD2018Property</v>
          </cell>
          <cell r="B257">
            <v>1</v>
          </cell>
          <cell r="C257">
            <v>3</v>
          </cell>
          <cell r="D257">
            <v>119088.7</v>
          </cell>
          <cell r="E257">
            <v>119338.7</v>
          </cell>
          <cell r="F257">
            <v>3</v>
          </cell>
          <cell r="G257" t="str">
            <v>PEAT</v>
          </cell>
        </row>
        <row r="258">
          <cell r="A258" t="str">
            <v>Malakoff ISD2019AL</v>
          </cell>
          <cell r="B258">
            <v>2</v>
          </cell>
          <cell r="C258">
            <v>6</v>
          </cell>
          <cell r="D258">
            <v>5327.39</v>
          </cell>
          <cell r="E258">
            <v>5327.39</v>
          </cell>
          <cell r="F258">
            <v>3</v>
          </cell>
          <cell r="G258" t="str">
            <v>PEAT</v>
          </cell>
        </row>
        <row r="259">
          <cell r="A259" t="str">
            <v>Malakoff ISD2019Property</v>
          </cell>
          <cell r="B259">
            <v>1</v>
          </cell>
          <cell r="C259">
            <v>3</v>
          </cell>
          <cell r="D259">
            <v>637.59</v>
          </cell>
          <cell r="E259">
            <v>637.59</v>
          </cell>
          <cell r="F259">
            <v>3</v>
          </cell>
          <cell r="G259" t="str">
            <v>PEAT</v>
          </cell>
        </row>
        <row r="260">
          <cell r="A260" t="str">
            <v>Malakoff ISD2020Property</v>
          </cell>
          <cell r="B260">
            <v>1</v>
          </cell>
          <cell r="C260">
            <v>3</v>
          </cell>
          <cell r="D260">
            <v>116405.69</v>
          </cell>
          <cell r="E260">
            <v>270000</v>
          </cell>
          <cell r="F260">
            <v>3</v>
          </cell>
          <cell r="G260" t="str">
            <v>PEAT</v>
          </cell>
        </row>
        <row r="261">
          <cell r="A261" t="str">
            <v>Malakoff ISD2021AL</v>
          </cell>
          <cell r="B261">
            <v>1</v>
          </cell>
          <cell r="C261">
            <v>3</v>
          </cell>
          <cell r="D261">
            <v>1679.65</v>
          </cell>
          <cell r="E261">
            <v>1679.65</v>
          </cell>
          <cell r="F261">
            <v>3</v>
          </cell>
          <cell r="G261" t="str">
            <v>PEAT</v>
          </cell>
        </row>
        <row r="262">
          <cell r="A262" t="str">
            <v>Marshall ISD2017AL</v>
          </cell>
          <cell r="B262">
            <v>5</v>
          </cell>
          <cell r="C262">
            <v>15</v>
          </cell>
          <cell r="D262">
            <v>32624.45</v>
          </cell>
          <cell r="E262">
            <v>32624.45</v>
          </cell>
          <cell r="F262">
            <v>3</v>
          </cell>
          <cell r="G262" t="str">
            <v>PEAT</v>
          </cell>
        </row>
        <row r="263">
          <cell r="A263" t="str">
            <v>Marshall ISD2017APD</v>
          </cell>
          <cell r="B263">
            <v>2</v>
          </cell>
          <cell r="C263">
            <v>6</v>
          </cell>
          <cell r="D263">
            <v>9100.17</v>
          </cell>
          <cell r="E263">
            <v>10100.17</v>
          </cell>
          <cell r="F263">
            <v>3</v>
          </cell>
          <cell r="G263" t="str">
            <v>PEAT</v>
          </cell>
        </row>
        <row r="264">
          <cell r="A264" t="str">
            <v>Marshall ISD2017ELL</v>
          </cell>
          <cell r="B264">
            <v>1</v>
          </cell>
          <cell r="C264">
            <v>3</v>
          </cell>
          <cell r="D264">
            <v>119767.97</v>
          </cell>
          <cell r="E264">
            <v>122267.97</v>
          </cell>
          <cell r="F264">
            <v>3</v>
          </cell>
          <cell r="G264" t="str">
            <v>PEAT</v>
          </cell>
        </row>
        <row r="265">
          <cell r="A265" t="str">
            <v>Marshall ISD2017GL</v>
          </cell>
          <cell r="B265">
            <v>1</v>
          </cell>
          <cell r="C265">
            <v>3</v>
          </cell>
          <cell r="D265">
            <v>0</v>
          </cell>
          <cell r="E265">
            <v>0</v>
          </cell>
          <cell r="F265">
            <v>3</v>
          </cell>
          <cell r="G265" t="str">
            <v>PEAT</v>
          </cell>
        </row>
        <row r="266">
          <cell r="A266" t="str">
            <v>Marshall ISD2017Property</v>
          </cell>
          <cell r="B266">
            <v>6</v>
          </cell>
          <cell r="C266">
            <v>18</v>
          </cell>
          <cell r="D266">
            <v>95454.51</v>
          </cell>
          <cell r="E266">
            <v>105454.51</v>
          </cell>
          <cell r="F266">
            <v>3</v>
          </cell>
          <cell r="G266" t="str">
            <v>PEAT</v>
          </cell>
        </row>
        <row r="267">
          <cell r="A267" t="str">
            <v>Marshall ISD2018AL</v>
          </cell>
          <cell r="B267">
            <v>7</v>
          </cell>
          <cell r="C267">
            <v>21</v>
          </cell>
          <cell r="D267">
            <v>17638.580000000002</v>
          </cell>
          <cell r="E267">
            <v>17638.580000000002</v>
          </cell>
          <cell r="F267">
            <v>3</v>
          </cell>
          <cell r="G267" t="str">
            <v>PEAT</v>
          </cell>
        </row>
        <row r="268">
          <cell r="A268" t="str">
            <v>Marshall ISD2018APD</v>
          </cell>
          <cell r="B268">
            <v>3</v>
          </cell>
          <cell r="C268">
            <v>9</v>
          </cell>
          <cell r="D268">
            <v>4258</v>
          </cell>
          <cell r="E268">
            <v>1967.21</v>
          </cell>
          <cell r="F268">
            <v>3</v>
          </cell>
          <cell r="G268" t="str">
            <v>PEAT</v>
          </cell>
        </row>
        <row r="269">
          <cell r="A269" t="str">
            <v>Marshall ISD2018Property</v>
          </cell>
          <cell r="B269">
            <v>1</v>
          </cell>
          <cell r="C269">
            <v>3</v>
          </cell>
          <cell r="D269">
            <v>0</v>
          </cell>
          <cell r="E269">
            <v>0</v>
          </cell>
          <cell r="F269">
            <v>3</v>
          </cell>
          <cell r="G269" t="str">
            <v>PEAT</v>
          </cell>
        </row>
        <row r="270">
          <cell r="A270" t="str">
            <v>Marshall ISD2019AL</v>
          </cell>
          <cell r="B270">
            <v>5</v>
          </cell>
          <cell r="C270">
            <v>15</v>
          </cell>
          <cell r="D270">
            <v>7595.36</v>
          </cell>
          <cell r="E270">
            <v>7595.36</v>
          </cell>
          <cell r="F270">
            <v>3</v>
          </cell>
          <cell r="G270" t="str">
            <v>PEAT</v>
          </cell>
        </row>
        <row r="271">
          <cell r="A271" t="str">
            <v>Marshall ISD2019APD</v>
          </cell>
          <cell r="B271">
            <v>2</v>
          </cell>
          <cell r="C271">
            <v>6</v>
          </cell>
          <cell r="D271">
            <v>18232.98</v>
          </cell>
          <cell r="E271">
            <v>1431</v>
          </cell>
          <cell r="F271">
            <v>3</v>
          </cell>
          <cell r="G271" t="str">
            <v>PEAT</v>
          </cell>
        </row>
        <row r="272">
          <cell r="A272" t="str">
            <v>Marshall ISD2019ELL</v>
          </cell>
          <cell r="B272">
            <v>1</v>
          </cell>
          <cell r="C272">
            <v>3</v>
          </cell>
          <cell r="D272">
            <v>0</v>
          </cell>
          <cell r="E272">
            <v>0</v>
          </cell>
          <cell r="F272">
            <v>3</v>
          </cell>
          <cell r="G272" t="str">
            <v>PEAT</v>
          </cell>
        </row>
        <row r="273">
          <cell r="A273" t="str">
            <v>Marshall ISD2019Property</v>
          </cell>
          <cell r="B273">
            <v>3</v>
          </cell>
          <cell r="C273">
            <v>9</v>
          </cell>
          <cell r="D273">
            <v>145385.45000000001</v>
          </cell>
          <cell r="E273">
            <v>175385.45</v>
          </cell>
          <cell r="F273">
            <v>3</v>
          </cell>
          <cell r="G273" t="str">
            <v>PEAT</v>
          </cell>
        </row>
        <row r="274">
          <cell r="A274" t="str">
            <v>Marshall ISD2020AL</v>
          </cell>
          <cell r="B274">
            <v>4</v>
          </cell>
          <cell r="C274">
            <v>12</v>
          </cell>
          <cell r="D274">
            <v>12046.58</v>
          </cell>
          <cell r="E274">
            <v>20306</v>
          </cell>
          <cell r="F274">
            <v>3</v>
          </cell>
          <cell r="G274" t="str">
            <v>PEAT</v>
          </cell>
        </row>
        <row r="275">
          <cell r="A275" t="str">
            <v>Marshall ISD2020APD</v>
          </cell>
          <cell r="B275">
            <v>6</v>
          </cell>
          <cell r="C275">
            <v>18</v>
          </cell>
          <cell r="D275">
            <v>21764.900000000005</v>
          </cell>
          <cell r="E275">
            <v>25859.200000000001</v>
          </cell>
          <cell r="F275">
            <v>3</v>
          </cell>
          <cell r="G275" t="str">
            <v>PEAT</v>
          </cell>
        </row>
        <row r="276">
          <cell r="A276" t="str">
            <v>Marshall ISD2020GL</v>
          </cell>
          <cell r="B276">
            <v>1</v>
          </cell>
          <cell r="C276">
            <v>3</v>
          </cell>
          <cell r="D276">
            <v>1838.28</v>
          </cell>
          <cell r="E276">
            <v>1838.28</v>
          </cell>
          <cell r="F276">
            <v>3</v>
          </cell>
          <cell r="G276" t="str">
            <v>PEAT</v>
          </cell>
        </row>
        <row r="277">
          <cell r="A277" t="str">
            <v>Marshall ISD2020Property</v>
          </cell>
          <cell r="B277">
            <v>2</v>
          </cell>
          <cell r="C277">
            <v>6</v>
          </cell>
          <cell r="D277">
            <v>0</v>
          </cell>
          <cell r="E277">
            <v>0</v>
          </cell>
          <cell r="F277">
            <v>3</v>
          </cell>
          <cell r="G277" t="str">
            <v>PEAT</v>
          </cell>
        </row>
        <row r="278">
          <cell r="A278" t="str">
            <v>Marshall ISD2021AL</v>
          </cell>
          <cell r="B278">
            <v>5</v>
          </cell>
          <cell r="C278">
            <v>15</v>
          </cell>
          <cell r="D278">
            <v>12704.45</v>
          </cell>
          <cell r="E278">
            <v>22026.22</v>
          </cell>
          <cell r="F278">
            <v>3</v>
          </cell>
          <cell r="G278" t="str">
            <v>PEAT</v>
          </cell>
        </row>
        <row r="279">
          <cell r="A279" t="str">
            <v>Marshall ISD2021APD</v>
          </cell>
          <cell r="B279">
            <v>5</v>
          </cell>
          <cell r="C279">
            <v>15</v>
          </cell>
          <cell r="D279">
            <v>111347.46000000002</v>
          </cell>
          <cell r="E279">
            <v>115530.15000000001</v>
          </cell>
          <cell r="F279">
            <v>3</v>
          </cell>
          <cell r="G279" t="str">
            <v>PEAT</v>
          </cell>
        </row>
        <row r="280">
          <cell r="A280" t="str">
            <v>McLennan Community College2017AL</v>
          </cell>
          <cell r="B280">
            <v>1</v>
          </cell>
          <cell r="C280">
            <v>3</v>
          </cell>
          <cell r="D280">
            <v>0</v>
          </cell>
          <cell r="E280">
            <v>0</v>
          </cell>
          <cell r="F280">
            <v>3</v>
          </cell>
          <cell r="G280" t="str">
            <v>PEAT</v>
          </cell>
        </row>
        <row r="281">
          <cell r="A281" t="str">
            <v>McLennan Community College2017APD</v>
          </cell>
          <cell r="B281">
            <v>2</v>
          </cell>
          <cell r="C281">
            <v>6</v>
          </cell>
          <cell r="D281">
            <v>989.47</v>
          </cell>
          <cell r="E281">
            <v>1489.47</v>
          </cell>
          <cell r="F281">
            <v>3</v>
          </cell>
          <cell r="G281" t="str">
            <v>PEAT</v>
          </cell>
        </row>
        <row r="282">
          <cell r="A282" t="str">
            <v>McLennan Community College2017GL</v>
          </cell>
          <cell r="B282">
            <v>3</v>
          </cell>
          <cell r="C282">
            <v>9</v>
          </cell>
          <cell r="D282">
            <v>0</v>
          </cell>
          <cell r="E282">
            <v>0</v>
          </cell>
          <cell r="F282">
            <v>3</v>
          </cell>
          <cell r="G282" t="str">
            <v>PEAT</v>
          </cell>
        </row>
        <row r="283">
          <cell r="A283" t="str">
            <v>McLennan Community College2018AL</v>
          </cell>
          <cell r="B283">
            <v>2</v>
          </cell>
          <cell r="C283">
            <v>6</v>
          </cell>
          <cell r="D283">
            <v>11016.23</v>
          </cell>
          <cell r="E283">
            <v>10566.23</v>
          </cell>
          <cell r="F283">
            <v>3</v>
          </cell>
          <cell r="G283" t="str">
            <v>PEAT</v>
          </cell>
        </row>
        <row r="284">
          <cell r="A284" t="str">
            <v>McLennan Community College2018APD</v>
          </cell>
          <cell r="B284">
            <v>1</v>
          </cell>
          <cell r="C284">
            <v>3</v>
          </cell>
          <cell r="D284">
            <v>9267.31</v>
          </cell>
          <cell r="E284">
            <v>9267.31</v>
          </cell>
          <cell r="F284">
            <v>3</v>
          </cell>
          <cell r="G284" t="str">
            <v>PEAT</v>
          </cell>
        </row>
        <row r="285">
          <cell r="A285" t="str">
            <v>McLennan Community College2018ELL</v>
          </cell>
          <cell r="B285">
            <v>4</v>
          </cell>
          <cell r="C285">
            <v>12</v>
          </cell>
          <cell r="D285">
            <v>114289.38999999998</v>
          </cell>
          <cell r="E285">
            <v>234091.43</v>
          </cell>
          <cell r="F285">
            <v>3</v>
          </cell>
          <cell r="G285" t="str">
            <v>PEAT</v>
          </cell>
        </row>
        <row r="286">
          <cell r="A286" t="str">
            <v>McLennan Community College2018GL</v>
          </cell>
          <cell r="B286">
            <v>4</v>
          </cell>
          <cell r="C286">
            <v>12</v>
          </cell>
          <cell r="D286">
            <v>0</v>
          </cell>
          <cell r="E286">
            <v>0</v>
          </cell>
          <cell r="F286">
            <v>3</v>
          </cell>
          <cell r="G286" t="str">
            <v>PEAT</v>
          </cell>
        </row>
        <row r="287">
          <cell r="A287" t="str">
            <v>McLennan Community College2018Property</v>
          </cell>
          <cell r="B287">
            <v>2</v>
          </cell>
          <cell r="C287">
            <v>6</v>
          </cell>
          <cell r="D287">
            <v>10842.5</v>
          </cell>
          <cell r="E287">
            <v>11092.5</v>
          </cell>
          <cell r="F287">
            <v>3</v>
          </cell>
          <cell r="G287" t="str">
            <v>PEAT</v>
          </cell>
        </row>
        <row r="288">
          <cell r="A288" t="str">
            <v>McLennan Community College2019APD</v>
          </cell>
          <cell r="B288">
            <v>1</v>
          </cell>
          <cell r="C288">
            <v>3</v>
          </cell>
          <cell r="D288">
            <v>3707.4</v>
          </cell>
          <cell r="E288">
            <v>4207.3999999999996</v>
          </cell>
          <cell r="F288">
            <v>3</v>
          </cell>
          <cell r="G288" t="str">
            <v>PEAT</v>
          </cell>
        </row>
        <row r="289">
          <cell r="A289" t="str">
            <v>McLennan Community College2019ELL</v>
          </cell>
          <cell r="B289">
            <v>1</v>
          </cell>
          <cell r="C289">
            <v>3</v>
          </cell>
          <cell r="D289">
            <v>1250</v>
          </cell>
          <cell r="E289">
            <v>46250</v>
          </cell>
          <cell r="F289">
            <v>3</v>
          </cell>
          <cell r="G289" t="str">
            <v>PEAT</v>
          </cell>
        </row>
        <row r="290">
          <cell r="A290" t="str">
            <v>McLennan Community College2019GL</v>
          </cell>
          <cell r="B290">
            <v>1</v>
          </cell>
          <cell r="C290">
            <v>3</v>
          </cell>
          <cell r="D290">
            <v>0</v>
          </cell>
          <cell r="E290">
            <v>0</v>
          </cell>
          <cell r="F290">
            <v>3</v>
          </cell>
          <cell r="G290" t="str">
            <v>PEAT</v>
          </cell>
        </row>
        <row r="291">
          <cell r="A291" t="str">
            <v>McLennan Community College2019Property</v>
          </cell>
          <cell r="B291">
            <v>2</v>
          </cell>
          <cell r="C291">
            <v>6</v>
          </cell>
          <cell r="D291">
            <v>53819.16</v>
          </cell>
          <cell r="E291">
            <v>63819.16</v>
          </cell>
          <cell r="F291">
            <v>3</v>
          </cell>
          <cell r="G291" t="str">
            <v>PEAT</v>
          </cell>
        </row>
        <row r="292">
          <cell r="A292" t="str">
            <v>McLennan Community College2020APD</v>
          </cell>
          <cell r="B292">
            <v>2</v>
          </cell>
          <cell r="C292">
            <v>6</v>
          </cell>
          <cell r="D292">
            <v>4657.0600000000004</v>
          </cell>
          <cell r="E292">
            <v>5657.06</v>
          </cell>
          <cell r="F292">
            <v>3</v>
          </cell>
          <cell r="G292" t="str">
            <v>PEAT</v>
          </cell>
        </row>
        <row r="293">
          <cell r="A293" t="str">
            <v>McLennan Community College2020ELL</v>
          </cell>
          <cell r="B293">
            <v>1</v>
          </cell>
          <cell r="C293">
            <v>3</v>
          </cell>
          <cell r="D293">
            <v>7032.5</v>
          </cell>
          <cell r="E293">
            <v>12815</v>
          </cell>
          <cell r="F293">
            <v>3</v>
          </cell>
          <cell r="G293" t="str">
            <v>PEAT</v>
          </cell>
        </row>
        <row r="294">
          <cell r="A294" t="str">
            <v>McLennan Community College2020Property</v>
          </cell>
          <cell r="B294">
            <v>1</v>
          </cell>
          <cell r="C294">
            <v>3</v>
          </cell>
          <cell r="D294">
            <v>529711.87</v>
          </cell>
          <cell r="E294">
            <v>539711.87</v>
          </cell>
          <cell r="F294">
            <v>3</v>
          </cell>
          <cell r="G294" t="str">
            <v>PEAT</v>
          </cell>
        </row>
        <row r="295">
          <cell r="A295" t="str">
            <v>McLennan Community College2021APD</v>
          </cell>
          <cell r="B295">
            <v>1</v>
          </cell>
          <cell r="C295">
            <v>3</v>
          </cell>
          <cell r="D295">
            <v>2705.42</v>
          </cell>
          <cell r="E295">
            <v>3012.46</v>
          </cell>
          <cell r="F295">
            <v>3</v>
          </cell>
          <cell r="G295" t="str">
            <v>PEAT</v>
          </cell>
        </row>
        <row r="296">
          <cell r="A296" t="str">
            <v>McLennan Community College2021ELL</v>
          </cell>
          <cell r="B296">
            <v>2</v>
          </cell>
          <cell r="C296">
            <v>6</v>
          </cell>
          <cell r="D296">
            <v>1250</v>
          </cell>
          <cell r="E296">
            <v>1250</v>
          </cell>
          <cell r="F296">
            <v>3</v>
          </cell>
          <cell r="G296" t="str">
            <v>PEAT</v>
          </cell>
        </row>
        <row r="297">
          <cell r="A297" t="str">
            <v>McLennan Community College2021GL</v>
          </cell>
          <cell r="B297">
            <v>3</v>
          </cell>
          <cell r="C297">
            <v>9</v>
          </cell>
          <cell r="D297">
            <v>0</v>
          </cell>
          <cell r="E297">
            <v>0</v>
          </cell>
          <cell r="F297">
            <v>3</v>
          </cell>
          <cell r="G297" t="str">
            <v>PEAT</v>
          </cell>
        </row>
        <row r="298">
          <cell r="A298" t="str">
            <v>Mineola ISD2017AL</v>
          </cell>
          <cell r="B298">
            <v>1</v>
          </cell>
          <cell r="C298">
            <v>3</v>
          </cell>
          <cell r="D298">
            <v>1137.29</v>
          </cell>
          <cell r="E298">
            <v>1137.29</v>
          </cell>
          <cell r="F298">
            <v>3</v>
          </cell>
          <cell r="G298" t="str">
            <v>PEAT</v>
          </cell>
        </row>
        <row r="299">
          <cell r="A299" t="str">
            <v>Mineola ISD2017APD</v>
          </cell>
          <cell r="B299">
            <v>1</v>
          </cell>
          <cell r="C299">
            <v>3</v>
          </cell>
          <cell r="D299">
            <v>0</v>
          </cell>
          <cell r="E299">
            <v>0</v>
          </cell>
          <cell r="F299">
            <v>3</v>
          </cell>
          <cell r="G299" t="str">
            <v>PEAT</v>
          </cell>
        </row>
        <row r="300">
          <cell r="A300" t="str">
            <v>Mineola ISD2018AL</v>
          </cell>
          <cell r="B300">
            <v>1</v>
          </cell>
          <cell r="C300">
            <v>3</v>
          </cell>
          <cell r="D300">
            <v>0</v>
          </cell>
          <cell r="E300">
            <v>0</v>
          </cell>
          <cell r="F300">
            <v>3</v>
          </cell>
          <cell r="G300" t="str">
            <v>PEAT</v>
          </cell>
        </row>
        <row r="301">
          <cell r="A301" t="str">
            <v>Mineola ISD2018Property</v>
          </cell>
          <cell r="B301">
            <v>1</v>
          </cell>
          <cell r="C301">
            <v>3</v>
          </cell>
          <cell r="D301">
            <v>833</v>
          </cell>
          <cell r="E301">
            <v>833</v>
          </cell>
          <cell r="F301">
            <v>3</v>
          </cell>
          <cell r="G301" t="str">
            <v>PEAT</v>
          </cell>
        </row>
        <row r="302">
          <cell r="A302" t="str">
            <v>Mineola ISD2019AL</v>
          </cell>
          <cell r="B302">
            <v>2</v>
          </cell>
          <cell r="C302">
            <v>6</v>
          </cell>
          <cell r="D302">
            <v>0</v>
          </cell>
          <cell r="E302">
            <v>0</v>
          </cell>
          <cell r="F302">
            <v>3</v>
          </cell>
          <cell r="G302" t="str">
            <v>PEAT</v>
          </cell>
        </row>
        <row r="303">
          <cell r="A303" t="str">
            <v>Mineola ISD2019APD</v>
          </cell>
          <cell r="B303">
            <v>2</v>
          </cell>
          <cell r="C303">
            <v>6</v>
          </cell>
          <cell r="D303">
            <v>18838.73</v>
          </cell>
          <cell r="E303">
            <v>5553.9699999999993</v>
          </cell>
          <cell r="F303">
            <v>3</v>
          </cell>
          <cell r="G303" t="str">
            <v>PEAT</v>
          </cell>
        </row>
        <row r="304">
          <cell r="A304" t="str">
            <v>Mineola ISD2019Property</v>
          </cell>
          <cell r="B304">
            <v>2</v>
          </cell>
          <cell r="C304">
            <v>6</v>
          </cell>
          <cell r="D304">
            <v>17931.5</v>
          </cell>
          <cell r="E304">
            <v>18431.5</v>
          </cell>
          <cell r="F304">
            <v>3</v>
          </cell>
          <cell r="G304" t="str">
            <v>PEAT</v>
          </cell>
        </row>
        <row r="305">
          <cell r="A305" t="str">
            <v>Mineola ISD2020AL</v>
          </cell>
          <cell r="B305">
            <v>1</v>
          </cell>
          <cell r="C305">
            <v>3</v>
          </cell>
          <cell r="D305">
            <v>2654.79</v>
          </cell>
          <cell r="E305">
            <v>2654.79</v>
          </cell>
          <cell r="F305">
            <v>3</v>
          </cell>
          <cell r="G305" t="str">
            <v>PEAT</v>
          </cell>
        </row>
        <row r="306">
          <cell r="A306" t="str">
            <v>Mineola ISD2021AL</v>
          </cell>
          <cell r="B306">
            <v>1</v>
          </cell>
          <cell r="C306">
            <v>3</v>
          </cell>
          <cell r="D306">
            <v>6819.52</v>
          </cell>
          <cell r="E306">
            <v>12000</v>
          </cell>
          <cell r="F306">
            <v>3</v>
          </cell>
          <cell r="G306" t="str">
            <v>PEAT</v>
          </cell>
        </row>
        <row r="307">
          <cell r="A307" t="str">
            <v>Mineola ISD2021APD</v>
          </cell>
          <cell r="B307">
            <v>2</v>
          </cell>
          <cell r="C307">
            <v>6</v>
          </cell>
          <cell r="D307">
            <v>532.79999999999995</v>
          </cell>
          <cell r="E307">
            <v>5932.8</v>
          </cell>
          <cell r="F307">
            <v>3</v>
          </cell>
          <cell r="G307" t="str">
            <v>PEAT</v>
          </cell>
        </row>
        <row r="308">
          <cell r="A308" t="str">
            <v>Mineola ISD2021Property</v>
          </cell>
          <cell r="B308">
            <v>1</v>
          </cell>
          <cell r="C308">
            <v>3</v>
          </cell>
          <cell r="D308">
            <v>9249.92</v>
          </cell>
          <cell r="E308">
            <v>10249.92</v>
          </cell>
          <cell r="F308">
            <v>3</v>
          </cell>
          <cell r="G308" t="str">
            <v>PEAT</v>
          </cell>
        </row>
        <row r="309">
          <cell r="A309" t="str">
            <v>Mt. Enterprise ISD2018Property</v>
          </cell>
          <cell r="B309">
            <v>1</v>
          </cell>
          <cell r="C309">
            <v>3</v>
          </cell>
          <cell r="D309">
            <v>4767</v>
          </cell>
          <cell r="E309">
            <v>5017</v>
          </cell>
          <cell r="F309">
            <v>3</v>
          </cell>
          <cell r="G309" t="str">
            <v>PEAT</v>
          </cell>
        </row>
        <row r="310">
          <cell r="A310" t="str">
            <v>Mt. Enterprise ISD2019Property</v>
          </cell>
          <cell r="B310">
            <v>1</v>
          </cell>
          <cell r="C310">
            <v>3</v>
          </cell>
          <cell r="D310">
            <v>2525.56</v>
          </cell>
          <cell r="E310">
            <v>3025.56</v>
          </cell>
          <cell r="F310">
            <v>3</v>
          </cell>
          <cell r="G310" t="str">
            <v>PEAT</v>
          </cell>
        </row>
        <row r="311">
          <cell r="A311" t="str">
            <v>Mt. Enterprise ISD2020Property</v>
          </cell>
          <cell r="B311">
            <v>2</v>
          </cell>
          <cell r="C311">
            <v>6</v>
          </cell>
          <cell r="D311">
            <v>96322</v>
          </cell>
          <cell r="E311">
            <v>106322</v>
          </cell>
          <cell r="F311">
            <v>3</v>
          </cell>
          <cell r="G311" t="str">
            <v>PEAT</v>
          </cell>
        </row>
        <row r="312">
          <cell r="A312" t="str">
            <v>Nazareth ISD2017APD</v>
          </cell>
          <cell r="B312">
            <v>1</v>
          </cell>
          <cell r="C312">
            <v>3</v>
          </cell>
          <cell r="D312">
            <v>1009.94</v>
          </cell>
          <cell r="E312">
            <v>2009.94</v>
          </cell>
          <cell r="F312">
            <v>3</v>
          </cell>
          <cell r="G312" t="str">
            <v>PEAT</v>
          </cell>
        </row>
        <row r="313">
          <cell r="A313" t="str">
            <v>Nazareth ISD2018AL</v>
          </cell>
          <cell r="B313">
            <v>1</v>
          </cell>
          <cell r="C313">
            <v>3</v>
          </cell>
          <cell r="D313">
            <v>1818.3200000000002</v>
          </cell>
          <cell r="E313">
            <v>1818.32</v>
          </cell>
          <cell r="F313">
            <v>3</v>
          </cell>
          <cell r="G313" t="str">
            <v>PEAT</v>
          </cell>
        </row>
        <row r="314">
          <cell r="A314" t="str">
            <v>Nazareth ISD2018GL</v>
          </cell>
          <cell r="B314">
            <v>1</v>
          </cell>
          <cell r="C314">
            <v>3</v>
          </cell>
          <cell r="D314">
            <v>0</v>
          </cell>
          <cell r="E314">
            <v>0</v>
          </cell>
          <cell r="F314">
            <v>3</v>
          </cell>
          <cell r="G314" t="str">
            <v>PEAT</v>
          </cell>
        </row>
        <row r="315">
          <cell r="A315" t="str">
            <v>Nazareth ISD2018Property</v>
          </cell>
          <cell r="B315">
            <v>1</v>
          </cell>
          <cell r="C315">
            <v>3</v>
          </cell>
          <cell r="D315">
            <v>2203.85</v>
          </cell>
          <cell r="E315">
            <v>2203.85</v>
          </cell>
          <cell r="F315">
            <v>3</v>
          </cell>
          <cell r="G315" t="str">
            <v>PEAT</v>
          </cell>
        </row>
        <row r="316">
          <cell r="A316" t="str">
            <v>Nazareth ISD2021Property</v>
          </cell>
          <cell r="B316">
            <v>1</v>
          </cell>
          <cell r="C316">
            <v>3</v>
          </cell>
          <cell r="D316">
            <v>5898.42</v>
          </cell>
          <cell r="E316">
            <v>11196.78</v>
          </cell>
          <cell r="F316">
            <v>3</v>
          </cell>
          <cell r="G316" t="str">
            <v>PEAT</v>
          </cell>
        </row>
        <row r="317">
          <cell r="A317" t="str">
            <v>Neches ISD2017AL</v>
          </cell>
          <cell r="B317">
            <v>1</v>
          </cell>
          <cell r="C317">
            <v>3</v>
          </cell>
          <cell r="D317">
            <v>1552.56</v>
          </cell>
          <cell r="E317">
            <v>1552.56</v>
          </cell>
          <cell r="F317">
            <v>3</v>
          </cell>
          <cell r="G317" t="str">
            <v>PEAT</v>
          </cell>
        </row>
        <row r="318">
          <cell r="A318" t="str">
            <v>Neches ISD2019Property</v>
          </cell>
          <cell r="B318">
            <v>1</v>
          </cell>
          <cell r="C318">
            <v>3</v>
          </cell>
          <cell r="D318">
            <v>7064.27</v>
          </cell>
          <cell r="E318">
            <v>12064.27</v>
          </cell>
          <cell r="F318">
            <v>3</v>
          </cell>
          <cell r="G318" t="str">
            <v>PEAT</v>
          </cell>
        </row>
        <row r="319">
          <cell r="A319" t="str">
            <v>Neches ISD2020ELL</v>
          </cell>
          <cell r="B319">
            <v>5</v>
          </cell>
          <cell r="C319">
            <v>15</v>
          </cell>
          <cell r="D319">
            <v>1250</v>
          </cell>
          <cell r="E319">
            <v>1250</v>
          </cell>
          <cell r="F319">
            <v>3</v>
          </cell>
          <cell r="G319" t="str">
            <v>PEAT</v>
          </cell>
        </row>
        <row r="320">
          <cell r="A320" t="str">
            <v>Neches ISD2021APD</v>
          </cell>
          <cell r="B320">
            <v>1</v>
          </cell>
          <cell r="C320">
            <v>3</v>
          </cell>
          <cell r="D320">
            <v>6</v>
          </cell>
          <cell r="E320">
            <v>8000</v>
          </cell>
          <cell r="F320">
            <v>3</v>
          </cell>
          <cell r="G320" t="str">
            <v>PEAT</v>
          </cell>
        </row>
        <row r="321">
          <cell r="A321" t="str">
            <v>New Summerfield ISD2019Property</v>
          </cell>
          <cell r="B321">
            <v>1</v>
          </cell>
          <cell r="C321">
            <v>3</v>
          </cell>
          <cell r="D321">
            <v>5714.5</v>
          </cell>
          <cell r="E321">
            <v>6775.26</v>
          </cell>
          <cell r="F321">
            <v>3</v>
          </cell>
          <cell r="G321" t="str">
            <v>PEAT</v>
          </cell>
        </row>
        <row r="322">
          <cell r="A322" t="str">
            <v>New Summerfield ISD2021Property</v>
          </cell>
          <cell r="B322">
            <v>1</v>
          </cell>
          <cell r="C322">
            <v>3</v>
          </cell>
          <cell r="D322">
            <v>0</v>
          </cell>
          <cell r="E322">
            <v>11698.88</v>
          </cell>
          <cell r="F322">
            <v>3</v>
          </cell>
          <cell r="G322" t="str">
            <v>PEAT</v>
          </cell>
        </row>
        <row r="323">
          <cell r="A323" t="str">
            <v>Newcastle ISD2017AL</v>
          </cell>
          <cell r="B323">
            <v>4</v>
          </cell>
          <cell r="C323">
            <v>16</v>
          </cell>
          <cell r="D323">
            <v>25436</v>
          </cell>
          <cell r="E323">
            <v>25520</v>
          </cell>
          <cell r="F323">
            <v>4</v>
          </cell>
          <cell r="G323" t="str">
            <v>TASB</v>
          </cell>
        </row>
        <row r="324">
          <cell r="A324" t="str">
            <v>Newcastle ISD2021APD</v>
          </cell>
          <cell r="B324">
            <v>1</v>
          </cell>
          <cell r="C324">
            <v>3</v>
          </cell>
          <cell r="D324">
            <v>5724.32</v>
          </cell>
          <cell r="E324">
            <v>6224.32</v>
          </cell>
          <cell r="F324">
            <v>3</v>
          </cell>
          <cell r="G324" t="str">
            <v>PEAT</v>
          </cell>
        </row>
        <row r="325">
          <cell r="A325" t="str">
            <v>Nocona ISD2018Property</v>
          </cell>
          <cell r="B325">
            <v>1</v>
          </cell>
          <cell r="C325">
            <v>3</v>
          </cell>
          <cell r="D325">
            <v>1741.77</v>
          </cell>
          <cell r="E325">
            <v>1741.77</v>
          </cell>
          <cell r="F325">
            <v>3</v>
          </cell>
          <cell r="G325" t="str">
            <v>PEAT</v>
          </cell>
        </row>
        <row r="326">
          <cell r="A326" t="str">
            <v>North Lamar ISD2017AL</v>
          </cell>
          <cell r="B326">
            <v>1</v>
          </cell>
          <cell r="C326">
            <v>6</v>
          </cell>
          <cell r="D326">
            <v>120</v>
          </cell>
          <cell r="E326">
            <v>120</v>
          </cell>
          <cell r="F326">
            <v>6</v>
          </cell>
          <cell r="G326" t="str">
            <v>TREA</v>
          </cell>
        </row>
        <row r="327">
          <cell r="A327" t="str">
            <v>North Lamar ISD2017APD</v>
          </cell>
          <cell r="B327">
            <v>1</v>
          </cell>
          <cell r="C327">
            <v>6</v>
          </cell>
          <cell r="D327">
            <v>2334</v>
          </cell>
          <cell r="E327">
            <v>2334</v>
          </cell>
          <cell r="F327">
            <v>6</v>
          </cell>
          <cell r="G327" t="str">
            <v>TREA</v>
          </cell>
        </row>
        <row r="328">
          <cell r="A328" t="str">
            <v>North Lamar ISD2018AL</v>
          </cell>
          <cell r="B328">
            <v>3</v>
          </cell>
          <cell r="C328">
            <v>18</v>
          </cell>
          <cell r="D328">
            <v>6829</v>
          </cell>
          <cell r="E328">
            <v>6829</v>
          </cell>
          <cell r="F328">
            <v>6</v>
          </cell>
          <cell r="G328" t="str">
            <v>TREA</v>
          </cell>
        </row>
        <row r="329">
          <cell r="A329" t="str">
            <v>North Lamar ISD2018Property</v>
          </cell>
          <cell r="B329">
            <v>1</v>
          </cell>
          <cell r="C329">
            <v>6</v>
          </cell>
          <cell r="D329">
            <v>158263</v>
          </cell>
          <cell r="E329">
            <v>158263</v>
          </cell>
          <cell r="F329">
            <v>6</v>
          </cell>
          <cell r="G329" t="str">
            <v>TREA</v>
          </cell>
        </row>
        <row r="330">
          <cell r="A330" t="str">
            <v>North Lamar ISD2019AL</v>
          </cell>
          <cell r="B330">
            <v>1</v>
          </cell>
          <cell r="C330">
            <v>3</v>
          </cell>
          <cell r="D330">
            <v>4526.54</v>
          </cell>
          <cell r="E330">
            <v>4526.54</v>
          </cell>
          <cell r="F330">
            <v>3</v>
          </cell>
          <cell r="G330" t="str">
            <v>PEAT</v>
          </cell>
        </row>
        <row r="331">
          <cell r="A331" t="str">
            <v>North Lamar ISD2020AL</v>
          </cell>
          <cell r="B331">
            <v>1</v>
          </cell>
          <cell r="C331">
            <v>3</v>
          </cell>
          <cell r="D331">
            <v>5274.12</v>
          </cell>
          <cell r="E331">
            <v>5274.12</v>
          </cell>
          <cell r="F331">
            <v>3</v>
          </cell>
          <cell r="G331" t="str">
            <v>PEAT</v>
          </cell>
        </row>
        <row r="332">
          <cell r="A332" t="str">
            <v>North Lamar ISD2020APD</v>
          </cell>
          <cell r="B332">
            <v>2</v>
          </cell>
          <cell r="C332">
            <v>6</v>
          </cell>
          <cell r="D332">
            <v>5539.92</v>
          </cell>
          <cell r="E332">
            <v>6539.92</v>
          </cell>
          <cell r="F332">
            <v>3</v>
          </cell>
          <cell r="G332" t="str">
            <v>PEAT</v>
          </cell>
        </row>
        <row r="333">
          <cell r="A333" t="str">
            <v>North Lamar ISD2020GL</v>
          </cell>
          <cell r="B333">
            <v>1</v>
          </cell>
          <cell r="C333">
            <v>3</v>
          </cell>
          <cell r="D333">
            <v>1021.22</v>
          </cell>
          <cell r="E333">
            <v>1021.22</v>
          </cell>
          <cell r="F333">
            <v>3</v>
          </cell>
          <cell r="G333" t="str">
            <v>PEAT</v>
          </cell>
        </row>
        <row r="334">
          <cell r="A334" t="str">
            <v>North Lamar ISD2020Property</v>
          </cell>
          <cell r="B334">
            <v>1</v>
          </cell>
          <cell r="C334">
            <v>3</v>
          </cell>
          <cell r="D334">
            <v>206394.06</v>
          </cell>
          <cell r="E334">
            <v>231394.06</v>
          </cell>
          <cell r="F334">
            <v>3</v>
          </cell>
          <cell r="G334" t="str">
            <v>PEAT</v>
          </cell>
        </row>
        <row r="335">
          <cell r="A335" t="str">
            <v>North Lamar ISD2021AL</v>
          </cell>
          <cell r="B335">
            <v>1</v>
          </cell>
          <cell r="C335">
            <v>3</v>
          </cell>
          <cell r="D335">
            <v>1841.65</v>
          </cell>
          <cell r="E335">
            <v>1841.65</v>
          </cell>
          <cell r="F335">
            <v>3</v>
          </cell>
          <cell r="G335" t="str">
            <v>PEAT</v>
          </cell>
        </row>
        <row r="336">
          <cell r="A336" t="str">
            <v>North Lamar ISD2021GL</v>
          </cell>
          <cell r="B336">
            <v>1</v>
          </cell>
          <cell r="C336">
            <v>3</v>
          </cell>
          <cell r="D336">
            <v>0</v>
          </cell>
          <cell r="E336">
            <v>0</v>
          </cell>
          <cell r="F336">
            <v>3</v>
          </cell>
          <cell r="G336" t="str">
            <v>PEAT</v>
          </cell>
        </row>
        <row r="337">
          <cell r="A337" t="str">
            <v>North Lamar ISD2021Property</v>
          </cell>
          <cell r="B337">
            <v>1</v>
          </cell>
          <cell r="C337">
            <v>3</v>
          </cell>
          <cell r="D337">
            <v>0</v>
          </cell>
          <cell r="E337">
            <v>0</v>
          </cell>
          <cell r="F337">
            <v>3</v>
          </cell>
          <cell r="G337" t="str">
            <v>PEAT</v>
          </cell>
        </row>
        <row r="338">
          <cell r="A338" t="str">
            <v>Northside ISD (Vernon)2021APD</v>
          </cell>
          <cell r="B338">
            <v>1</v>
          </cell>
          <cell r="C338">
            <v>3</v>
          </cell>
          <cell r="D338">
            <v>3491.72</v>
          </cell>
          <cell r="E338">
            <v>3991.72</v>
          </cell>
          <cell r="F338">
            <v>3</v>
          </cell>
          <cell r="G338" t="str">
            <v>PEAT</v>
          </cell>
        </row>
        <row r="339">
          <cell r="A339" t="str">
            <v>Northside ISD (Vernon)2021Property</v>
          </cell>
          <cell r="B339">
            <v>1</v>
          </cell>
          <cell r="C339">
            <v>3</v>
          </cell>
          <cell r="D339">
            <v>76022.5</v>
          </cell>
          <cell r="E339">
            <v>81022.5</v>
          </cell>
          <cell r="F339">
            <v>3</v>
          </cell>
          <cell r="G339" t="str">
            <v>PEAT</v>
          </cell>
        </row>
        <row r="340">
          <cell r="A340" t="str">
            <v>Overton ISD2017AL</v>
          </cell>
          <cell r="B340">
            <v>1</v>
          </cell>
          <cell r="C340">
            <v>3</v>
          </cell>
          <cell r="D340">
            <v>3608.14</v>
          </cell>
          <cell r="E340">
            <v>3608.14</v>
          </cell>
          <cell r="F340">
            <v>3</v>
          </cell>
          <cell r="G340" t="str">
            <v>PEAT</v>
          </cell>
        </row>
        <row r="341">
          <cell r="A341" t="str">
            <v>Overton ISD2017Property</v>
          </cell>
          <cell r="B341">
            <v>1</v>
          </cell>
          <cell r="C341">
            <v>3</v>
          </cell>
          <cell r="D341">
            <v>7997</v>
          </cell>
          <cell r="E341">
            <v>8997</v>
          </cell>
          <cell r="F341">
            <v>3</v>
          </cell>
          <cell r="G341" t="str">
            <v>PEAT</v>
          </cell>
        </row>
        <row r="342">
          <cell r="A342" t="str">
            <v>Overton ISD2018Property</v>
          </cell>
          <cell r="B342">
            <v>1</v>
          </cell>
          <cell r="C342">
            <v>3</v>
          </cell>
          <cell r="D342">
            <v>0</v>
          </cell>
          <cell r="E342">
            <v>0</v>
          </cell>
          <cell r="F342">
            <v>3</v>
          </cell>
          <cell r="G342" t="str">
            <v>PEAT</v>
          </cell>
        </row>
        <row r="343">
          <cell r="A343" t="str">
            <v>Overton ISD2019Property</v>
          </cell>
          <cell r="B343">
            <v>1</v>
          </cell>
          <cell r="C343">
            <v>3</v>
          </cell>
          <cell r="D343">
            <v>782.09</v>
          </cell>
          <cell r="E343">
            <v>782.09</v>
          </cell>
          <cell r="F343">
            <v>3</v>
          </cell>
          <cell r="G343" t="str">
            <v>PEAT</v>
          </cell>
        </row>
        <row r="344">
          <cell r="A344" t="str">
            <v>Overton ISD2021AL</v>
          </cell>
          <cell r="B344">
            <v>1</v>
          </cell>
          <cell r="C344">
            <v>3</v>
          </cell>
          <cell r="D344">
            <v>8861.81</v>
          </cell>
          <cell r="E344">
            <v>8861.81</v>
          </cell>
          <cell r="F344">
            <v>3</v>
          </cell>
          <cell r="G344" t="str">
            <v>PEAT</v>
          </cell>
        </row>
        <row r="345">
          <cell r="A345" t="str">
            <v>Overton ISD2021GL</v>
          </cell>
          <cell r="B345">
            <v>1</v>
          </cell>
          <cell r="C345">
            <v>3</v>
          </cell>
          <cell r="D345">
            <v>0</v>
          </cell>
          <cell r="E345">
            <v>0</v>
          </cell>
          <cell r="F345">
            <v>3</v>
          </cell>
          <cell r="G345" t="str">
            <v>PEAT</v>
          </cell>
        </row>
        <row r="346">
          <cell r="A346" t="str">
            <v>Panther Creek CISD2020GL</v>
          </cell>
          <cell r="B346">
            <v>1</v>
          </cell>
          <cell r="C346">
            <v>3</v>
          </cell>
          <cell r="D346">
            <v>2500</v>
          </cell>
          <cell r="E346">
            <v>2500</v>
          </cell>
          <cell r="F346">
            <v>3</v>
          </cell>
          <cell r="G346" t="str">
            <v>PEAT</v>
          </cell>
        </row>
        <row r="347">
          <cell r="A347" t="str">
            <v>Paris ISD2017AL</v>
          </cell>
          <cell r="B347">
            <v>3</v>
          </cell>
          <cell r="C347">
            <v>18</v>
          </cell>
          <cell r="D347">
            <v>16866</v>
          </cell>
          <cell r="E347">
            <v>16866</v>
          </cell>
          <cell r="F347">
            <v>6</v>
          </cell>
          <cell r="G347" t="str">
            <v>TREA</v>
          </cell>
        </row>
        <row r="348">
          <cell r="A348" t="str">
            <v>Paris ISD2017APD</v>
          </cell>
          <cell r="B348">
            <v>1</v>
          </cell>
          <cell r="C348">
            <v>6</v>
          </cell>
          <cell r="D348">
            <v>2004</v>
          </cell>
          <cell r="E348">
            <v>2004</v>
          </cell>
          <cell r="F348">
            <v>6</v>
          </cell>
          <cell r="G348" t="str">
            <v>TREA</v>
          </cell>
        </row>
        <row r="349">
          <cell r="A349" t="str">
            <v>Paris ISD2018AL</v>
          </cell>
          <cell r="B349">
            <v>2</v>
          </cell>
          <cell r="C349">
            <v>12</v>
          </cell>
          <cell r="D349">
            <v>10568</v>
          </cell>
          <cell r="E349">
            <v>10568</v>
          </cell>
          <cell r="F349">
            <v>6</v>
          </cell>
          <cell r="G349" t="str">
            <v>TREA</v>
          </cell>
        </row>
        <row r="350">
          <cell r="A350" t="str">
            <v>Paris ISD2019AL</v>
          </cell>
          <cell r="B350">
            <v>4</v>
          </cell>
          <cell r="C350">
            <v>12</v>
          </cell>
          <cell r="D350">
            <v>19728.71</v>
          </cell>
          <cell r="E350">
            <v>35988.71</v>
          </cell>
          <cell r="F350">
            <v>3</v>
          </cell>
          <cell r="G350" t="str">
            <v>PEAT</v>
          </cell>
        </row>
        <row r="351">
          <cell r="A351" t="str">
            <v>Paris ISD2020ELL</v>
          </cell>
          <cell r="B351">
            <v>1</v>
          </cell>
          <cell r="C351">
            <v>3</v>
          </cell>
          <cell r="D351">
            <v>13750</v>
          </cell>
          <cell r="E351">
            <v>15760.5</v>
          </cell>
          <cell r="F351">
            <v>3</v>
          </cell>
          <cell r="G351" t="str">
            <v>PEAT</v>
          </cell>
        </row>
        <row r="352">
          <cell r="A352" t="str">
            <v>Paris ISD2020Property</v>
          </cell>
          <cell r="B352">
            <v>2</v>
          </cell>
          <cell r="C352">
            <v>6</v>
          </cell>
          <cell r="D352">
            <v>114476.13</v>
          </cell>
          <cell r="E352">
            <v>164476.13</v>
          </cell>
          <cell r="F352">
            <v>3</v>
          </cell>
          <cell r="G352" t="str">
            <v>PEAT</v>
          </cell>
        </row>
        <row r="353">
          <cell r="A353" t="str">
            <v>Paris ISD2021AL</v>
          </cell>
          <cell r="B353">
            <v>2</v>
          </cell>
          <cell r="C353">
            <v>6</v>
          </cell>
          <cell r="D353">
            <v>7268.86</v>
          </cell>
          <cell r="E353">
            <v>8724.74</v>
          </cell>
          <cell r="F353">
            <v>3</v>
          </cell>
          <cell r="G353" t="str">
            <v>PEAT</v>
          </cell>
        </row>
        <row r="354">
          <cell r="A354" t="str">
            <v>Paris ISD2021APD</v>
          </cell>
          <cell r="B354">
            <v>1</v>
          </cell>
          <cell r="C354">
            <v>3</v>
          </cell>
          <cell r="D354">
            <v>0</v>
          </cell>
          <cell r="E354">
            <v>0</v>
          </cell>
          <cell r="F354">
            <v>3</v>
          </cell>
          <cell r="G354" t="str">
            <v>PEAT</v>
          </cell>
        </row>
        <row r="355">
          <cell r="A355" t="str">
            <v>Paris ISD2021ELL</v>
          </cell>
          <cell r="B355">
            <v>1</v>
          </cell>
          <cell r="C355">
            <v>3</v>
          </cell>
          <cell r="D355">
            <v>1250</v>
          </cell>
          <cell r="E355">
            <v>1250</v>
          </cell>
          <cell r="F355">
            <v>3</v>
          </cell>
          <cell r="G355" t="str">
            <v>PEAT</v>
          </cell>
        </row>
        <row r="356">
          <cell r="A356" t="str">
            <v>Petrolia CISD2018AL</v>
          </cell>
          <cell r="B356">
            <v>1</v>
          </cell>
          <cell r="C356">
            <v>3</v>
          </cell>
          <cell r="D356">
            <v>15604.93</v>
          </cell>
          <cell r="E356">
            <v>15604.93</v>
          </cell>
          <cell r="F356">
            <v>3</v>
          </cell>
          <cell r="G356" t="str">
            <v>PEAT</v>
          </cell>
        </row>
        <row r="357">
          <cell r="A357" t="str">
            <v>Petrolia CISD2018APD</v>
          </cell>
          <cell r="B357">
            <v>1</v>
          </cell>
          <cell r="C357">
            <v>3</v>
          </cell>
          <cell r="D357">
            <v>0</v>
          </cell>
          <cell r="E357">
            <v>0</v>
          </cell>
          <cell r="F357">
            <v>3</v>
          </cell>
          <cell r="G357" t="str">
            <v>PEAT</v>
          </cell>
        </row>
        <row r="358">
          <cell r="A358" t="str">
            <v>Petrolia CISD2019Property</v>
          </cell>
          <cell r="B358">
            <v>1</v>
          </cell>
          <cell r="C358">
            <v>3</v>
          </cell>
          <cell r="D358">
            <v>3914263.45</v>
          </cell>
          <cell r="E358">
            <v>4559241.3499999996</v>
          </cell>
          <cell r="F358">
            <v>3</v>
          </cell>
          <cell r="G358" t="str">
            <v>PEAT</v>
          </cell>
        </row>
        <row r="359">
          <cell r="A359" t="str">
            <v>Petrolia CISD2021ELL</v>
          </cell>
          <cell r="B359">
            <v>1</v>
          </cell>
          <cell r="C359">
            <v>3</v>
          </cell>
          <cell r="D359">
            <v>1250</v>
          </cell>
          <cell r="E359">
            <v>1250</v>
          </cell>
          <cell r="F359">
            <v>3</v>
          </cell>
          <cell r="G359" t="str">
            <v>PEAT</v>
          </cell>
        </row>
        <row r="360">
          <cell r="A360" t="str">
            <v>Pottsboro ISD2017AL</v>
          </cell>
          <cell r="B360">
            <v>3</v>
          </cell>
          <cell r="C360">
            <v>9</v>
          </cell>
          <cell r="D360">
            <v>12837.35</v>
          </cell>
          <cell r="E360">
            <v>12837.35</v>
          </cell>
          <cell r="F360">
            <v>3</v>
          </cell>
          <cell r="G360" t="str">
            <v>PEAT</v>
          </cell>
        </row>
        <row r="361">
          <cell r="A361" t="str">
            <v>Pottsboro ISD2017APD</v>
          </cell>
          <cell r="B361">
            <v>1</v>
          </cell>
          <cell r="C361">
            <v>3</v>
          </cell>
          <cell r="D361">
            <v>20032.600000000002</v>
          </cell>
          <cell r="E361">
            <v>21032.6</v>
          </cell>
          <cell r="F361">
            <v>3</v>
          </cell>
          <cell r="G361" t="str">
            <v>PEAT</v>
          </cell>
        </row>
        <row r="362">
          <cell r="A362" t="str">
            <v>Pottsboro ISD2017GL</v>
          </cell>
          <cell r="B362">
            <v>2</v>
          </cell>
          <cell r="C362">
            <v>6</v>
          </cell>
          <cell r="D362">
            <v>9.8000000000000007</v>
          </cell>
          <cell r="E362">
            <v>9.8000000000000007</v>
          </cell>
          <cell r="F362">
            <v>3</v>
          </cell>
          <cell r="G362" t="str">
            <v>PEAT</v>
          </cell>
        </row>
        <row r="363">
          <cell r="A363" t="str">
            <v>Pottsboro ISD2018AL</v>
          </cell>
          <cell r="B363">
            <v>2</v>
          </cell>
          <cell r="C363">
            <v>6</v>
          </cell>
          <cell r="D363">
            <v>4229.12</v>
          </cell>
          <cell r="E363">
            <v>4229.12</v>
          </cell>
          <cell r="F363">
            <v>3</v>
          </cell>
          <cell r="G363" t="str">
            <v>PEAT</v>
          </cell>
        </row>
        <row r="364">
          <cell r="A364" t="str">
            <v>Pottsboro ISD2018GL</v>
          </cell>
          <cell r="B364">
            <v>2</v>
          </cell>
          <cell r="C364">
            <v>6</v>
          </cell>
          <cell r="D364">
            <v>0</v>
          </cell>
          <cell r="E364">
            <v>0</v>
          </cell>
          <cell r="F364">
            <v>3</v>
          </cell>
          <cell r="G364" t="str">
            <v>PEAT</v>
          </cell>
        </row>
        <row r="365">
          <cell r="A365" t="str">
            <v>Pottsboro ISD2019Property</v>
          </cell>
          <cell r="B365">
            <v>1</v>
          </cell>
          <cell r="C365">
            <v>3</v>
          </cell>
          <cell r="D365">
            <v>82721.939999999988</v>
          </cell>
          <cell r="E365">
            <v>97721.94</v>
          </cell>
          <cell r="F365">
            <v>3</v>
          </cell>
          <cell r="G365" t="str">
            <v>PEAT</v>
          </cell>
        </row>
        <row r="366">
          <cell r="A366" t="str">
            <v>Pottsboro ISD2020APD</v>
          </cell>
          <cell r="B366">
            <v>1</v>
          </cell>
          <cell r="C366">
            <v>3</v>
          </cell>
          <cell r="D366">
            <v>7770.5</v>
          </cell>
          <cell r="E366">
            <v>8770.5</v>
          </cell>
          <cell r="F366">
            <v>3</v>
          </cell>
          <cell r="G366" t="str">
            <v>PEAT</v>
          </cell>
        </row>
        <row r="367">
          <cell r="A367" t="str">
            <v>Pottsboro ISD2020Property</v>
          </cell>
          <cell r="B367">
            <v>1</v>
          </cell>
          <cell r="C367">
            <v>3</v>
          </cell>
          <cell r="D367">
            <v>86245.61</v>
          </cell>
          <cell r="E367">
            <v>101245.61</v>
          </cell>
          <cell r="F367">
            <v>3</v>
          </cell>
          <cell r="G367" t="str">
            <v>PEAT</v>
          </cell>
        </row>
        <row r="368">
          <cell r="A368" t="str">
            <v>Pottsboro ISD2021AL</v>
          </cell>
          <cell r="B368">
            <v>1</v>
          </cell>
          <cell r="C368">
            <v>3</v>
          </cell>
          <cell r="D368">
            <v>5991.82</v>
          </cell>
          <cell r="E368">
            <v>5991.82</v>
          </cell>
          <cell r="F368">
            <v>3</v>
          </cell>
          <cell r="G368" t="str">
            <v>PEAT</v>
          </cell>
        </row>
        <row r="369">
          <cell r="A369" t="str">
            <v>Quanah ISD2017APD</v>
          </cell>
          <cell r="B369">
            <v>1</v>
          </cell>
          <cell r="C369">
            <v>7</v>
          </cell>
          <cell r="D369">
            <v>27585.26</v>
          </cell>
          <cell r="E369">
            <v>27585.26</v>
          </cell>
          <cell r="F369">
            <v>7</v>
          </cell>
          <cell r="G369" t="str">
            <v>WTRCA</v>
          </cell>
        </row>
        <row r="370">
          <cell r="A370" t="str">
            <v>Quanah ISD2017Property</v>
          </cell>
          <cell r="B370">
            <v>1</v>
          </cell>
          <cell r="C370">
            <v>7</v>
          </cell>
          <cell r="D370">
            <v>8674.58</v>
          </cell>
          <cell r="E370">
            <v>8674.58</v>
          </cell>
          <cell r="F370">
            <v>7</v>
          </cell>
          <cell r="G370" t="str">
            <v>WTRCA</v>
          </cell>
        </row>
        <row r="371">
          <cell r="A371" t="str">
            <v>Quanah ISD2018APD</v>
          </cell>
          <cell r="B371">
            <v>2</v>
          </cell>
          <cell r="C371">
            <v>6</v>
          </cell>
          <cell r="D371">
            <v>15427.009999999998</v>
          </cell>
          <cell r="E371">
            <v>17427.010000000002</v>
          </cell>
          <cell r="F371">
            <v>3</v>
          </cell>
          <cell r="G371" t="str">
            <v>PEAT</v>
          </cell>
        </row>
        <row r="372">
          <cell r="A372" t="str">
            <v>Quanah ISD2018Property</v>
          </cell>
          <cell r="B372">
            <v>1</v>
          </cell>
          <cell r="C372">
            <v>3</v>
          </cell>
          <cell r="D372">
            <v>59502.02</v>
          </cell>
          <cell r="E372">
            <v>59752.02</v>
          </cell>
          <cell r="F372">
            <v>3</v>
          </cell>
          <cell r="G372" t="str">
            <v>PEAT</v>
          </cell>
        </row>
        <row r="373">
          <cell r="A373" t="str">
            <v>Quanah ISD2019AL</v>
          </cell>
          <cell r="B373">
            <v>2</v>
          </cell>
          <cell r="C373">
            <v>6</v>
          </cell>
          <cell r="D373">
            <v>9387.1299999999992</v>
          </cell>
          <cell r="E373">
            <v>44387.130000000005</v>
          </cell>
          <cell r="F373">
            <v>3</v>
          </cell>
          <cell r="G373" t="str">
            <v>PEAT</v>
          </cell>
        </row>
        <row r="374">
          <cell r="A374" t="str">
            <v>Quanah ISD2019APD</v>
          </cell>
          <cell r="B374">
            <v>1</v>
          </cell>
          <cell r="C374">
            <v>3</v>
          </cell>
          <cell r="D374">
            <v>4361.63</v>
          </cell>
          <cell r="E374">
            <v>5161.63</v>
          </cell>
          <cell r="F374">
            <v>3</v>
          </cell>
          <cell r="G374" t="str">
            <v>PEAT</v>
          </cell>
        </row>
        <row r="375">
          <cell r="A375" t="str">
            <v>Quanah ISD2019Property</v>
          </cell>
          <cell r="B375">
            <v>1</v>
          </cell>
          <cell r="C375">
            <v>3</v>
          </cell>
          <cell r="D375">
            <v>1465.8</v>
          </cell>
          <cell r="E375">
            <v>1465.8</v>
          </cell>
          <cell r="F375">
            <v>3</v>
          </cell>
          <cell r="G375" t="str">
            <v>PEAT</v>
          </cell>
        </row>
        <row r="376">
          <cell r="A376" t="str">
            <v>Robert Lee ISD2017APD</v>
          </cell>
          <cell r="B376">
            <v>1</v>
          </cell>
          <cell r="C376">
            <v>6</v>
          </cell>
          <cell r="D376">
            <v>2453</v>
          </cell>
          <cell r="E376">
            <v>2453</v>
          </cell>
          <cell r="F376">
            <v>6</v>
          </cell>
          <cell r="G376" t="str">
            <v>TREA</v>
          </cell>
        </row>
        <row r="377">
          <cell r="A377" t="str">
            <v>Robert Lee ISD2017Property</v>
          </cell>
          <cell r="B377">
            <v>1</v>
          </cell>
          <cell r="C377">
            <v>6</v>
          </cell>
          <cell r="D377">
            <v>1092</v>
          </cell>
          <cell r="E377">
            <v>1092</v>
          </cell>
          <cell r="F377">
            <v>6</v>
          </cell>
          <cell r="G377" t="str">
            <v>TREA</v>
          </cell>
        </row>
        <row r="378">
          <cell r="A378" t="str">
            <v>Robert Lee ISD2019AL</v>
          </cell>
          <cell r="B378">
            <v>1</v>
          </cell>
          <cell r="C378">
            <v>6</v>
          </cell>
          <cell r="D378">
            <v>6830</v>
          </cell>
          <cell r="E378">
            <v>6830</v>
          </cell>
          <cell r="F378">
            <v>6</v>
          </cell>
          <cell r="G378" t="str">
            <v>TREA</v>
          </cell>
        </row>
        <row r="379">
          <cell r="A379" t="str">
            <v>Robert Lee ISD2021APD</v>
          </cell>
          <cell r="B379">
            <v>2</v>
          </cell>
          <cell r="C379">
            <v>6</v>
          </cell>
          <cell r="D379">
            <v>5239.2299999999996</v>
          </cell>
          <cell r="E379">
            <v>7239.23</v>
          </cell>
          <cell r="F379">
            <v>3</v>
          </cell>
          <cell r="G379" t="str">
            <v>PEAT</v>
          </cell>
        </row>
        <row r="380">
          <cell r="A380" t="str">
            <v>S&amp;S Consolidated ISD2017AL</v>
          </cell>
          <cell r="B380">
            <v>4</v>
          </cell>
          <cell r="C380">
            <v>12</v>
          </cell>
          <cell r="D380">
            <v>25557.09</v>
          </cell>
          <cell r="E380">
            <v>25557.09</v>
          </cell>
          <cell r="F380">
            <v>3</v>
          </cell>
          <cell r="G380" t="str">
            <v>PEAT</v>
          </cell>
        </row>
        <row r="381">
          <cell r="A381" t="str">
            <v>Santa Anna ISD2019Property</v>
          </cell>
          <cell r="B381">
            <v>1</v>
          </cell>
          <cell r="C381">
            <v>3</v>
          </cell>
          <cell r="D381">
            <v>15761.95</v>
          </cell>
          <cell r="E381">
            <v>25761.95</v>
          </cell>
          <cell r="F381">
            <v>3</v>
          </cell>
          <cell r="G381" t="str">
            <v>PEAT</v>
          </cell>
        </row>
        <row r="382">
          <cell r="A382" t="str">
            <v>Santa Anna ISD2021APD</v>
          </cell>
          <cell r="B382">
            <v>1</v>
          </cell>
          <cell r="C382">
            <v>3</v>
          </cell>
          <cell r="D382">
            <v>0</v>
          </cell>
          <cell r="E382">
            <v>5050</v>
          </cell>
          <cell r="F382">
            <v>3</v>
          </cell>
          <cell r="G382" t="str">
            <v>PEAT</v>
          </cell>
        </row>
        <row r="383">
          <cell r="A383" t="str">
            <v>Santo ISD2019AL</v>
          </cell>
          <cell r="B383">
            <v>2</v>
          </cell>
          <cell r="C383">
            <v>4</v>
          </cell>
          <cell r="D383">
            <v>2289.5700000000002</v>
          </cell>
          <cell r="E383">
            <v>2289.5700000000002</v>
          </cell>
          <cell r="F383">
            <v>2</v>
          </cell>
          <cell r="G383" t="str">
            <v>Markel</v>
          </cell>
        </row>
        <row r="384">
          <cell r="A384" t="str">
            <v>Sonora ISD2017Property</v>
          </cell>
          <cell r="B384">
            <v>1</v>
          </cell>
          <cell r="C384">
            <v>5</v>
          </cell>
          <cell r="D384">
            <v>2736</v>
          </cell>
          <cell r="E384">
            <v>2736</v>
          </cell>
          <cell r="F384">
            <v>5</v>
          </cell>
          <cell r="G384" t="str">
            <v>TPS</v>
          </cell>
        </row>
        <row r="385">
          <cell r="A385" t="str">
            <v>Sonora ISD2018AL</v>
          </cell>
          <cell r="B385">
            <v>1</v>
          </cell>
          <cell r="C385">
            <v>6</v>
          </cell>
          <cell r="D385">
            <v>0</v>
          </cell>
          <cell r="E385">
            <v>0</v>
          </cell>
          <cell r="F385">
            <v>6</v>
          </cell>
          <cell r="G385" t="str">
            <v>TREA</v>
          </cell>
        </row>
        <row r="386">
          <cell r="A386" t="str">
            <v>Sonora ISD2021AL</v>
          </cell>
          <cell r="B386">
            <v>1</v>
          </cell>
          <cell r="C386">
            <v>3</v>
          </cell>
          <cell r="D386">
            <v>2943.55</v>
          </cell>
          <cell r="E386">
            <v>2943.55</v>
          </cell>
          <cell r="F386">
            <v>3</v>
          </cell>
          <cell r="G386" t="str">
            <v>PEAT</v>
          </cell>
        </row>
        <row r="387">
          <cell r="A387" t="str">
            <v>Sonora ISD2021APD</v>
          </cell>
          <cell r="B387">
            <v>1</v>
          </cell>
          <cell r="C387">
            <v>3</v>
          </cell>
          <cell r="D387">
            <v>2036.41</v>
          </cell>
          <cell r="E387">
            <v>3036.41</v>
          </cell>
          <cell r="F387">
            <v>3</v>
          </cell>
          <cell r="G387" t="str">
            <v>PEAT</v>
          </cell>
        </row>
        <row r="388">
          <cell r="A388" t="str">
            <v>Sonora ISD2021Property</v>
          </cell>
          <cell r="B388">
            <v>2</v>
          </cell>
          <cell r="C388">
            <v>6</v>
          </cell>
          <cell r="D388">
            <v>0</v>
          </cell>
          <cell r="E388">
            <v>20107.25</v>
          </cell>
          <cell r="F388">
            <v>3</v>
          </cell>
          <cell r="G388" t="str">
            <v>PEAT</v>
          </cell>
        </row>
        <row r="389">
          <cell r="A389" t="str">
            <v>Southland ISD2017Property</v>
          </cell>
          <cell r="B389">
            <v>1</v>
          </cell>
          <cell r="C389">
            <v>3</v>
          </cell>
          <cell r="D389">
            <v>5409.76</v>
          </cell>
          <cell r="E389">
            <v>10409.76</v>
          </cell>
          <cell r="F389">
            <v>3</v>
          </cell>
          <cell r="G389" t="str">
            <v>PEAT</v>
          </cell>
        </row>
        <row r="390">
          <cell r="A390" t="str">
            <v>Southland ISD2020Property</v>
          </cell>
          <cell r="B390">
            <v>1</v>
          </cell>
          <cell r="C390">
            <v>3</v>
          </cell>
          <cell r="D390">
            <v>60582.39</v>
          </cell>
          <cell r="E390">
            <v>65582.39</v>
          </cell>
          <cell r="F390">
            <v>3</v>
          </cell>
          <cell r="G390" t="str">
            <v>PEAT</v>
          </cell>
        </row>
        <row r="391">
          <cell r="A391" t="str">
            <v>Spearman ISD2020Property</v>
          </cell>
          <cell r="B391">
            <v>1</v>
          </cell>
          <cell r="C391">
            <v>3</v>
          </cell>
          <cell r="D391">
            <v>0</v>
          </cell>
          <cell r="E391">
            <v>0</v>
          </cell>
          <cell r="F391">
            <v>3</v>
          </cell>
          <cell r="G391" t="str">
            <v>PEAT</v>
          </cell>
        </row>
        <row r="392">
          <cell r="A392" t="str">
            <v>Stanton ISD2017AL</v>
          </cell>
          <cell r="B392">
            <v>1</v>
          </cell>
          <cell r="C392">
            <v>3</v>
          </cell>
          <cell r="D392">
            <v>2305.4900000000002</v>
          </cell>
          <cell r="E392">
            <v>2305.4899999999998</v>
          </cell>
          <cell r="F392">
            <v>3</v>
          </cell>
          <cell r="G392" t="str">
            <v>PEAT</v>
          </cell>
        </row>
        <row r="393">
          <cell r="A393" t="str">
            <v>Stanton ISD2017APD</v>
          </cell>
          <cell r="B393">
            <v>1</v>
          </cell>
          <cell r="C393">
            <v>3</v>
          </cell>
          <cell r="D393">
            <v>0</v>
          </cell>
          <cell r="E393">
            <v>0</v>
          </cell>
          <cell r="F393">
            <v>3</v>
          </cell>
          <cell r="G393" t="str">
            <v>PEAT</v>
          </cell>
        </row>
        <row r="394">
          <cell r="A394" t="str">
            <v>Stanton ISD2018AL</v>
          </cell>
          <cell r="B394">
            <v>1</v>
          </cell>
          <cell r="C394">
            <v>3</v>
          </cell>
          <cell r="D394">
            <v>0</v>
          </cell>
          <cell r="E394">
            <v>0</v>
          </cell>
          <cell r="F394">
            <v>3</v>
          </cell>
          <cell r="G394" t="str">
            <v>PEAT</v>
          </cell>
        </row>
        <row r="395">
          <cell r="A395" t="str">
            <v>Stanton ISD2018ELL</v>
          </cell>
          <cell r="B395">
            <v>2</v>
          </cell>
          <cell r="C395">
            <v>6</v>
          </cell>
          <cell r="D395">
            <v>2500</v>
          </cell>
          <cell r="E395">
            <v>2500</v>
          </cell>
          <cell r="F395">
            <v>3</v>
          </cell>
          <cell r="G395" t="str">
            <v>PEAT</v>
          </cell>
        </row>
        <row r="396">
          <cell r="A396" t="str">
            <v>Stanton ISD2020APD</v>
          </cell>
          <cell r="B396">
            <v>1</v>
          </cell>
          <cell r="C396">
            <v>3</v>
          </cell>
          <cell r="D396">
            <v>11675.18</v>
          </cell>
          <cell r="E396">
            <v>1304.1800000000003</v>
          </cell>
          <cell r="F396">
            <v>3</v>
          </cell>
          <cell r="G396" t="str">
            <v>PEAT</v>
          </cell>
        </row>
        <row r="397">
          <cell r="A397" t="str">
            <v>Stanton ISD2020ELL</v>
          </cell>
          <cell r="B397">
            <v>1</v>
          </cell>
          <cell r="C397">
            <v>3</v>
          </cell>
          <cell r="D397">
            <v>1250</v>
          </cell>
          <cell r="E397">
            <v>1250</v>
          </cell>
          <cell r="F397">
            <v>3</v>
          </cell>
          <cell r="G397" t="str">
            <v>PEAT</v>
          </cell>
        </row>
        <row r="398">
          <cell r="A398" t="str">
            <v>Stanton ISD2020Property</v>
          </cell>
          <cell r="B398">
            <v>1</v>
          </cell>
          <cell r="C398">
            <v>3</v>
          </cell>
          <cell r="D398">
            <v>4654.13</v>
          </cell>
          <cell r="E398">
            <v>9654.130000000001</v>
          </cell>
          <cell r="F398">
            <v>3</v>
          </cell>
          <cell r="G398" t="str">
            <v>PEAT</v>
          </cell>
        </row>
        <row r="399">
          <cell r="A399" t="str">
            <v>Stanton ISD2021AL</v>
          </cell>
          <cell r="B399">
            <v>1</v>
          </cell>
          <cell r="C399">
            <v>3</v>
          </cell>
          <cell r="D399">
            <v>4784.51</v>
          </cell>
          <cell r="E399">
            <v>4784.51</v>
          </cell>
          <cell r="F399">
            <v>3</v>
          </cell>
          <cell r="G399" t="str">
            <v>PEAT</v>
          </cell>
        </row>
        <row r="400">
          <cell r="A400" t="str">
            <v>Stanton ISD2021APD</v>
          </cell>
          <cell r="B400">
            <v>4</v>
          </cell>
          <cell r="C400">
            <v>12</v>
          </cell>
          <cell r="D400">
            <v>38446.5</v>
          </cell>
          <cell r="E400">
            <v>45634.18</v>
          </cell>
          <cell r="F400">
            <v>3</v>
          </cell>
          <cell r="G400" t="str">
            <v>PEAT</v>
          </cell>
        </row>
        <row r="401">
          <cell r="A401" t="str">
            <v>Stanton ISD2021Property</v>
          </cell>
          <cell r="B401">
            <v>1</v>
          </cell>
          <cell r="C401">
            <v>3</v>
          </cell>
          <cell r="D401">
            <v>326.10000000000002</v>
          </cell>
          <cell r="E401">
            <v>326.10000000000002</v>
          </cell>
          <cell r="F401">
            <v>3</v>
          </cell>
          <cell r="G401" t="str">
            <v>PEAT</v>
          </cell>
        </row>
        <row r="402">
          <cell r="A402" t="str">
            <v>Trinidad ISD2018Property</v>
          </cell>
          <cell r="B402">
            <v>2</v>
          </cell>
          <cell r="C402">
            <v>6</v>
          </cell>
          <cell r="D402">
            <v>13938.05</v>
          </cell>
          <cell r="E402">
            <v>19188.05</v>
          </cell>
          <cell r="F402">
            <v>3</v>
          </cell>
          <cell r="G402" t="str">
            <v>PEAT</v>
          </cell>
        </row>
        <row r="403">
          <cell r="A403" t="str">
            <v>Trinidad ISD2019Property</v>
          </cell>
          <cell r="B403">
            <v>1</v>
          </cell>
          <cell r="C403">
            <v>3</v>
          </cell>
          <cell r="D403">
            <v>569.5</v>
          </cell>
          <cell r="E403">
            <v>569.5</v>
          </cell>
          <cell r="F403">
            <v>3</v>
          </cell>
          <cell r="G403" t="str">
            <v>PEAT</v>
          </cell>
        </row>
        <row r="404">
          <cell r="A404" t="str">
            <v>Trinidad ISD2020Property</v>
          </cell>
          <cell r="B404">
            <v>2</v>
          </cell>
          <cell r="C404">
            <v>6</v>
          </cell>
          <cell r="D404">
            <v>416.5</v>
          </cell>
          <cell r="E404">
            <v>416.5</v>
          </cell>
          <cell r="F404">
            <v>3</v>
          </cell>
          <cell r="G404" t="str">
            <v>PEAT</v>
          </cell>
        </row>
        <row r="405">
          <cell r="A405" t="str">
            <v>Trinidad ISD2021Property</v>
          </cell>
          <cell r="B405">
            <v>1</v>
          </cell>
          <cell r="C405">
            <v>3</v>
          </cell>
          <cell r="D405">
            <v>719.11</v>
          </cell>
          <cell r="E405">
            <v>719.11</v>
          </cell>
          <cell r="F405">
            <v>3</v>
          </cell>
          <cell r="G405" t="str">
            <v>PEAT</v>
          </cell>
        </row>
        <row r="406">
          <cell r="A406" t="str">
            <v>Trinity ISD2017AL</v>
          </cell>
          <cell r="B406">
            <v>3</v>
          </cell>
          <cell r="C406">
            <v>9</v>
          </cell>
          <cell r="D406">
            <v>21190.78</v>
          </cell>
          <cell r="E406">
            <v>20653.78</v>
          </cell>
          <cell r="F406">
            <v>3</v>
          </cell>
          <cell r="G406" t="str">
            <v>PEAT</v>
          </cell>
        </row>
        <row r="407">
          <cell r="A407" t="str">
            <v>Trinity ISD2017APD</v>
          </cell>
          <cell r="B407">
            <v>3</v>
          </cell>
          <cell r="C407">
            <v>9</v>
          </cell>
          <cell r="D407">
            <v>2736.6400000000003</v>
          </cell>
          <cell r="E407">
            <v>3736.64</v>
          </cell>
          <cell r="F407">
            <v>3</v>
          </cell>
          <cell r="G407" t="str">
            <v>PEAT</v>
          </cell>
        </row>
        <row r="408">
          <cell r="A408" t="str">
            <v>Trinity ISD2018AL</v>
          </cell>
          <cell r="B408">
            <v>3</v>
          </cell>
          <cell r="C408">
            <v>9</v>
          </cell>
          <cell r="D408">
            <v>7361.36</v>
          </cell>
          <cell r="E408">
            <v>7361.36</v>
          </cell>
          <cell r="F408">
            <v>3</v>
          </cell>
          <cell r="G408" t="str">
            <v>PEAT</v>
          </cell>
        </row>
        <row r="409">
          <cell r="A409" t="str">
            <v>Trinity ISD2018APD</v>
          </cell>
          <cell r="B409">
            <v>1</v>
          </cell>
          <cell r="C409">
            <v>3</v>
          </cell>
          <cell r="D409">
            <v>0</v>
          </cell>
          <cell r="E409">
            <v>0</v>
          </cell>
          <cell r="F409">
            <v>3</v>
          </cell>
          <cell r="G409" t="str">
            <v>PEAT</v>
          </cell>
        </row>
        <row r="410">
          <cell r="A410" t="str">
            <v>Trinity ISD2018ELL</v>
          </cell>
          <cell r="B410">
            <v>1</v>
          </cell>
          <cell r="C410">
            <v>3</v>
          </cell>
          <cell r="D410">
            <v>1250</v>
          </cell>
          <cell r="E410">
            <v>1250</v>
          </cell>
          <cell r="F410">
            <v>3</v>
          </cell>
          <cell r="G410" t="str">
            <v>PEAT</v>
          </cell>
        </row>
        <row r="411">
          <cell r="A411" t="str">
            <v>Trinity ISD2018Property</v>
          </cell>
          <cell r="B411">
            <v>1</v>
          </cell>
          <cell r="C411">
            <v>3</v>
          </cell>
          <cell r="D411">
            <v>1439.29</v>
          </cell>
          <cell r="E411">
            <v>1439.29</v>
          </cell>
          <cell r="F411">
            <v>3</v>
          </cell>
          <cell r="G411" t="str">
            <v>PEAT</v>
          </cell>
        </row>
        <row r="412">
          <cell r="A412" t="str">
            <v>Trinity ISD2019APD</v>
          </cell>
          <cell r="B412">
            <v>32</v>
          </cell>
          <cell r="C412">
            <v>96</v>
          </cell>
          <cell r="D412">
            <v>157891.70000000001</v>
          </cell>
          <cell r="E412">
            <v>158891.70000000001</v>
          </cell>
          <cell r="F412">
            <v>3</v>
          </cell>
          <cell r="G412" t="str">
            <v>PEAT</v>
          </cell>
        </row>
        <row r="413">
          <cell r="A413" t="str">
            <v>Trinity ISD2019GL</v>
          </cell>
          <cell r="B413">
            <v>1</v>
          </cell>
          <cell r="C413">
            <v>3</v>
          </cell>
          <cell r="D413">
            <v>954.75</v>
          </cell>
          <cell r="E413">
            <v>954.75</v>
          </cell>
          <cell r="F413">
            <v>3</v>
          </cell>
          <cell r="G413" t="str">
            <v>PEAT</v>
          </cell>
        </row>
        <row r="414">
          <cell r="A414" t="str">
            <v>Trinity ISD2019Property</v>
          </cell>
          <cell r="B414">
            <v>1</v>
          </cell>
          <cell r="C414">
            <v>3</v>
          </cell>
          <cell r="D414">
            <v>1481065.8900000001</v>
          </cell>
          <cell r="E414">
            <v>1827825.89</v>
          </cell>
          <cell r="F414">
            <v>3</v>
          </cell>
          <cell r="G414" t="str">
            <v>PEAT</v>
          </cell>
        </row>
        <row r="415">
          <cell r="A415" t="str">
            <v>Trinity ISD2020APD</v>
          </cell>
          <cell r="B415">
            <v>1</v>
          </cell>
          <cell r="C415">
            <v>3</v>
          </cell>
          <cell r="D415">
            <v>0</v>
          </cell>
          <cell r="E415">
            <v>0</v>
          </cell>
          <cell r="F415">
            <v>3</v>
          </cell>
          <cell r="G415" t="str">
            <v>PEAT</v>
          </cell>
        </row>
        <row r="416">
          <cell r="A416" t="str">
            <v>Trinity ISD2020Property</v>
          </cell>
          <cell r="B416">
            <v>1</v>
          </cell>
          <cell r="C416">
            <v>3</v>
          </cell>
          <cell r="D416">
            <v>20001.96</v>
          </cell>
          <cell r="E416">
            <v>30001.96</v>
          </cell>
          <cell r="F416">
            <v>3</v>
          </cell>
          <cell r="G416" t="str">
            <v>PEAT</v>
          </cell>
        </row>
        <row r="417">
          <cell r="A417" t="str">
            <v>Trinity ISD2021AL</v>
          </cell>
          <cell r="B417">
            <v>1</v>
          </cell>
          <cell r="C417">
            <v>3</v>
          </cell>
          <cell r="D417">
            <v>6856.5300000000007</v>
          </cell>
          <cell r="E417">
            <v>6856.53</v>
          </cell>
          <cell r="F417">
            <v>3</v>
          </cell>
          <cell r="G417" t="str">
            <v>PEAT</v>
          </cell>
        </row>
        <row r="418">
          <cell r="A418" t="str">
            <v>Trinity ISD2021APD</v>
          </cell>
          <cell r="B418">
            <v>1</v>
          </cell>
          <cell r="C418">
            <v>3</v>
          </cell>
          <cell r="D418">
            <v>0</v>
          </cell>
          <cell r="E418">
            <v>0</v>
          </cell>
          <cell r="F418">
            <v>3</v>
          </cell>
          <cell r="G418" t="str">
            <v>PEAT</v>
          </cell>
        </row>
        <row r="419">
          <cell r="A419" t="str">
            <v>Trinity Valley Community College2017AL</v>
          </cell>
          <cell r="B419">
            <v>2</v>
          </cell>
          <cell r="C419">
            <v>6</v>
          </cell>
          <cell r="D419">
            <v>8830.5300000000007</v>
          </cell>
          <cell r="E419">
            <v>8830.5300000000007</v>
          </cell>
          <cell r="F419">
            <v>3</v>
          </cell>
          <cell r="G419" t="str">
            <v>PEAT</v>
          </cell>
        </row>
        <row r="420">
          <cell r="A420" t="str">
            <v>Trinity Valley Community College2017APD</v>
          </cell>
          <cell r="B420">
            <v>4</v>
          </cell>
          <cell r="C420">
            <v>12</v>
          </cell>
          <cell r="D420">
            <v>14369.32</v>
          </cell>
          <cell r="E420">
            <v>14895.82</v>
          </cell>
          <cell r="F420">
            <v>3</v>
          </cell>
          <cell r="G420" t="str">
            <v>PEAT</v>
          </cell>
        </row>
        <row r="421">
          <cell r="A421" t="str">
            <v>Trinity Valley Community College2017Crime</v>
          </cell>
          <cell r="B421">
            <v>2</v>
          </cell>
          <cell r="C421">
            <v>6</v>
          </cell>
          <cell r="D421">
            <v>25633.4</v>
          </cell>
          <cell r="E421">
            <v>22888.300000000003</v>
          </cell>
          <cell r="F421">
            <v>3</v>
          </cell>
          <cell r="G421" t="str">
            <v>PEAT</v>
          </cell>
        </row>
        <row r="422">
          <cell r="A422" t="str">
            <v>Trinity Valley Community College2017ELL</v>
          </cell>
          <cell r="B422">
            <v>4</v>
          </cell>
          <cell r="C422">
            <v>12</v>
          </cell>
          <cell r="D422">
            <v>3789.1</v>
          </cell>
          <cell r="E422">
            <v>6289.1</v>
          </cell>
          <cell r="F422">
            <v>3</v>
          </cell>
          <cell r="G422" t="str">
            <v>PEAT</v>
          </cell>
        </row>
        <row r="423">
          <cell r="A423" t="str">
            <v>Trinity Valley Community College2017Property</v>
          </cell>
          <cell r="B423">
            <v>1</v>
          </cell>
          <cell r="C423">
            <v>3</v>
          </cell>
          <cell r="D423">
            <v>0</v>
          </cell>
          <cell r="E423">
            <v>0</v>
          </cell>
          <cell r="F423">
            <v>3</v>
          </cell>
          <cell r="G423" t="str">
            <v>PEAT</v>
          </cell>
        </row>
        <row r="424">
          <cell r="A424" t="str">
            <v>Trinity Valley Community College2018APD</v>
          </cell>
          <cell r="B424">
            <v>1</v>
          </cell>
          <cell r="C424">
            <v>3</v>
          </cell>
          <cell r="D424">
            <v>2926.89</v>
          </cell>
          <cell r="E424">
            <v>3426.89</v>
          </cell>
          <cell r="F424">
            <v>3</v>
          </cell>
          <cell r="G424" t="str">
            <v>PEAT</v>
          </cell>
        </row>
        <row r="425">
          <cell r="A425" t="str">
            <v>Trinity Valley Community College2018ELL</v>
          </cell>
          <cell r="B425">
            <v>1</v>
          </cell>
          <cell r="C425">
            <v>3</v>
          </cell>
          <cell r="D425">
            <v>0</v>
          </cell>
          <cell r="E425">
            <v>0</v>
          </cell>
          <cell r="F425">
            <v>3</v>
          </cell>
          <cell r="G425" t="str">
            <v>PEAT</v>
          </cell>
        </row>
        <row r="426">
          <cell r="A426" t="str">
            <v>Trinity Valley Community College2019AL</v>
          </cell>
          <cell r="B426">
            <v>1</v>
          </cell>
          <cell r="C426">
            <v>3</v>
          </cell>
          <cell r="D426">
            <v>2231.2199999999998</v>
          </cell>
          <cell r="E426">
            <v>2231.2199999999998</v>
          </cell>
          <cell r="F426">
            <v>3</v>
          </cell>
          <cell r="G426" t="str">
            <v>PEAT</v>
          </cell>
        </row>
        <row r="427">
          <cell r="A427" t="str">
            <v>Trinity Valley Community College2019APD</v>
          </cell>
          <cell r="B427">
            <v>3</v>
          </cell>
          <cell r="C427">
            <v>9</v>
          </cell>
          <cell r="D427">
            <v>7875.3200000000006</v>
          </cell>
          <cell r="E427">
            <v>9375.32</v>
          </cell>
          <cell r="F427">
            <v>3</v>
          </cell>
          <cell r="G427" t="str">
            <v>PEAT</v>
          </cell>
        </row>
        <row r="428">
          <cell r="A428" t="str">
            <v>Trinity Valley Community College2020APD</v>
          </cell>
          <cell r="B428">
            <v>1</v>
          </cell>
          <cell r="C428">
            <v>3</v>
          </cell>
          <cell r="D428">
            <v>5047.41</v>
          </cell>
          <cell r="E428">
            <v>5547.41</v>
          </cell>
          <cell r="F428">
            <v>3</v>
          </cell>
          <cell r="G428" t="str">
            <v>PEAT</v>
          </cell>
        </row>
        <row r="429">
          <cell r="A429" t="str">
            <v>Trinity Valley Community College2020ELL</v>
          </cell>
          <cell r="B429">
            <v>1</v>
          </cell>
          <cell r="C429">
            <v>3</v>
          </cell>
          <cell r="D429">
            <v>5680</v>
          </cell>
          <cell r="E429">
            <v>46250</v>
          </cell>
          <cell r="F429">
            <v>3</v>
          </cell>
          <cell r="G429" t="str">
            <v>PEAT</v>
          </cell>
        </row>
        <row r="430">
          <cell r="A430" t="str">
            <v>Trinity Valley Community College2020Property</v>
          </cell>
          <cell r="B430">
            <v>1</v>
          </cell>
          <cell r="C430">
            <v>3</v>
          </cell>
          <cell r="D430">
            <v>0</v>
          </cell>
          <cell r="E430">
            <v>0</v>
          </cell>
          <cell r="F430">
            <v>3</v>
          </cell>
          <cell r="G430" t="str">
            <v>PEAT</v>
          </cell>
        </row>
        <row r="431">
          <cell r="A431" t="str">
            <v>Trinity Valley Community College2021APD</v>
          </cell>
          <cell r="B431">
            <v>1</v>
          </cell>
          <cell r="C431">
            <v>3</v>
          </cell>
          <cell r="D431">
            <v>3884.07</v>
          </cell>
          <cell r="E431">
            <v>4384.07</v>
          </cell>
          <cell r="F431">
            <v>3</v>
          </cell>
          <cell r="G431" t="str">
            <v>PEAT</v>
          </cell>
        </row>
        <row r="432">
          <cell r="A432" t="str">
            <v>Trinity Valley Community College2021GL</v>
          </cell>
          <cell r="B432">
            <v>1</v>
          </cell>
          <cell r="C432">
            <v>3</v>
          </cell>
          <cell r="D432">
            <v>0</v>
          </cell>
          <cell r="E432">
            <v>0</v>
          </cell>
          <cell r="F432">
            <v>3</v>
          </cell>
          <cell r="G432" t="str">
            <v>PEAT</v>
          </cell>
        </row>
        <row r="433">
          <cell r="A433" t="str">
            <v>Troup ISD2017Property</v>
          </cell>
          <cell r="B433">
            <v>1</v>
          </cell>
          <cell r="C433">
            <v>3</v>
          </cell>
          <cell r="D433">
            <v>18643.23</v>
          </cell>
          <cell r="E433">
            <v>21143.23</v>
          </cell>
          <cell r="F433">
            <v>3</v>
          </cell>
          <cell r="G433" t="str">
            <v>PEAT</v>
          </cell>
        </row>
        <row r="434">
          <cell r="A434" t="str">
            <v>Troup ISD2018AL</v>
          </cell>
          <cell r="B434">
            <v>3</v>
          </cell>
          <cell r="C434">
            <v>9</v>
          </cell>
          <cell r="D434">
            <v>13828.109999999999</v>
          </cell>
          <cell r="E434">
            <v>13828.109999999999</v>
          </cell>
          <cell r="F434">
            <v>3</v>
          </cell>
          <cell r="G434" t="str">
            <v>PEAT</v>
          </cell>
        </row>
        <row r="435">
          <cell r="A435" t="str">
            <v>Troup ISD2018APD</v>
          </cell>
          <cell r="B435">
            <v>1</v>
          </cell>
          <cell r="C435">
            <v>3</v>
          </cell>
          <cell r="D435">
            <v>8781.6200000000008</v>
          </cell>
          <cell r="E435">
            <v>9281.6200000000008</v>
          </cell>
          <cell r="F435">
            <v>3</v>
          </cell>
          <cell r="G435" t="str">
            <v>PEAT</v>
          </cell>
        </row>
        <row r="436">
          <cell r="A436" t="str">
            <v>Troup ISD2020Property</v>
          </cell>
          <cell r="B436">
            <v>1</v>
          </cell>
          <cell r="C436">
            <v>3</v>
          </cell>
          <cell r="D436">
            <v>2360</v>
          </cell>
          <cell r="E436">
            <v>4860</v>
          </cell>
          <cell r="F436">
            <v>3</v>
          </cell>
          <cell r="G436" t="str">
            <v>PEAT</v>
          </cell>
        </row>
        <row r="437">
          <cell r="A437" t="str">
            <v>Troup ISD2021AL</v>
          </cell>
          <cell r="B437">
            <v>1</v>
          </cell>
          <cell r="C437">
            <v>3</v>
          </cell>
          <cell r="D437">
            <v>0</v>
          </cell>
          <cell r="E437">
            <v>0</v>
          </cell>
          <cell r="F437">
            <v>3</v>
          </cell>
          <cell r="G437" t="str">
            <v>PEAT</v>
          </cell>
        </row>
        <row r="438">
          <cell r="A438" t="str">
            <v>Turkey-Quitaque ISD2017AL</v>
          </cell>
          <cell r="B438">
            <v>1</v>
          </cell>
          <cell r="C438">
            <v>3</v>
          </cell>
          <cell r="D438">
            <v>1571.4699999999998</v>
          </cell>
          <cell r="E438">
            <v>1571.47</v>
          </cell>
          <cell r="F438">
            <v>3</v>
          </cell>
          <cell r="G438" t="str">
            <v>PEAT</v>
          </cell>
        </row>
        <row r="439">
          <cell r="A439" t="str">
            <v>Turkey-Quitaque ISD2020Property</v>
          </cell>
          <cell r="B439">
            <v>2</v>
          </cell>
          <cell r="C439">
            <v>6</v>
          </cell>
          <cell r="D439">
            <v>35656.020000000004</v>
          </cell>
          <cell r="E439">
            <v>41156.020000000004</v>
          </cell>
          <cell r="F439">
            <v>3</v>
          </cell>
          <cell r="G439" t="str">
            <v>PEAT</v>
          </cell>
        </row>
        <row r="440">
          <cell r="A440" t="str">
            <v>Tyler Jr College2017AL</v>
          </cell>
          <cell r="B440">
            <v>3</v>
          </cell>
          <cell r="C440">
            <v>9</v>
          </cell>
          <cell r="D440">
            <v>7772.8099999999995</v>
          </cell>
          <cell r="E440">
            <v>7772.8099999999995</v>
          </cell>
          <cell r="F440">
            <v>3</v>
          </cell>
          <cell r="G440" t="str">
            <v>PEAT</v>
          </cell>
        </row>
        <row r="441">
          <cell r="A441" t="str">
            <v>Tyler Jr College2018Property</v>
          </cell>
          <cell r="B441">
            <v>2</v>
          </cell>
          <cell r="C441">
            <v>6</v>
          </cell>
          <cell r="D441">
            <v>0</v>
          </cell>
          <cell r="E441">
            <v>0</v>
          </cell>
          <cell r="F441">
            <v>3</v>
          </cell>
          <cell r="G441" t="str">
            <v>PEAT</v>
          </cell>
        </row>
        <row r="442">
          <cell r="A442" t="str">
            <v>Tyler Jr College2019Property</v>
          </cell>
          <cell r="B442">
            <v>1</v>
          </cell>
          <cell r="C442">
            <v>3</v>
          </cell>
          <cell r="D442">
            <v>0</v>
          </cell>
          <cell r="E442">
            <v>0</v>
          </cell>
          <cell r="F442">
            <v>3</v>
          </cell>
          <cell r="G442" t="str">
            <v>PEAT</v>
          </cell>
        </row>
        <row r="443">
          <cell r="A443" t="str">
            <v>Tyler Jr College2020AL</v>
          </cell>
          <cell r="B443">
            <v>1</v>
          </cell>
          <cell r="C443">
            <v>3</v>
          </cell>
          <cell r="D443">
            <v>5593.58</v>
          </cell>
          <cell r="E443">
            <v>5593.58</v>
          </cell>
          <cell r="F443">
            <v>3</v>
          </cell>
          <cell r="G443" t="str">
            <v>PEAT</v>
          </cell>
        </row>
        <row r="444">
          <cell r="A444" t="str">
            <v>Tyler Jr College2020APD</v>
          </cell>
          <cell r="B444">
            <v>1</v>
          </cell>
          <cell r="C444">
            <v>3</v>
          </cell>
          <cell r="D444">
            <v>3343.09</v>
          </cell>
          <cell r="E444">
            <v>4343.09</v>
          </cell>
          <cell r="F444">
            <v>3</v>
          </cell>
          <cell r="G444" t="str">
            <v>PEAT</v>
          </cell>
        </row>
        <row r="445">
          <cell r="A445" t="str">
            <v>Tyler Jr College2020LEL</v>
          </cell>
          <cell r="B445">
            <v>1</v>
          </cell>
          <cell r="C445">
            <v>3</v>
          </cell>
          <cell r="D445">
            <v>0</v>
          </cell>
          <cell r="E445">
            <v>0</v>
          </cell>
          <cell r="F445">
            <v>3</v>
          </cell>
          <cell r="G445" t="str">
            <v>PEAT</v>
          </cell>
        </row>
        <row r="446">
          <cell r="A446" t="str">
            <v>Tyler Jr College2020Property</v>
          </cell>
          <cell r="B446">
            <v>2</v>
          </cell>
          <cell r="C446">
            <v>6</v>
          </cell>
          <cell r="D446">
            <v>283959.94</v>
          </cell>
          <cell r="E446">
            <v>875025.85</v>
          </cell>
          <cell r="F446">
            <v>3</v>
          </cell>
          <cell r="G446" t="str">
            <v>PEAT</v>
          </cell>
        </row>
        <row r="447">
          <cell r="A447" t="str">
            <v>Tyler Jr College2021Property</v>
          </cell>
          <cell r="B447">
            <v>1</v>
          </cell>
          <cell r="C447">
            <v>3</v>
          </cell>
          <cell r="D447">
            <v>0</v>
          </cell>
          <cell r="E447">
            <v>250000</v>
          </cell>
          <cell r="F447">
            <v>3</v>
          </cell>
          <cell r="G447" t="str">
            <v>PEAT</v>
          </cell>
        </row>
        <row r="448">
          <cell r="A448" t="str">
            <v>Vernon ISD2018AL</v>
          </cell>
          <cell r="B448">
            <v>1</v>
          </cell>
          <cell r="C448">
            <v>3</v>
          </cell>
          <cell r="D448">
            <v>3297.08</v>
          </cell>
          <cell r="E448">
            <v>3297.08</v>
          </cell>
          <cell r="F448">
            <v>3</v>
          </cell>
          <cell r="G448" t="str">
            <v>PEAT</v>
          </cell>
        </row>
        <row r="449">
          <cell r="A449" t="str">
            <v>Vernon ISD2019AL</v>
          </cell>
          <cell r="B449">
            <v>1</v>
          </cell>
          <cell r="C449">
            <v>3</v>
          </cell>
          <cell r="D449">
            <v>6435.49</v>
          </cell>
          <cell r="E449">
            <v>5809.5</v>
          </cell>
          <cell r="F449">
            <v>3</v>
          </cell>
          <cell r="G449" t="str">
            <v>PEAT</v>
          </cell>
        </row>
        <row r="450">
          <cell r="A450" t="str">
            <v>Vernon ISD2019APD</v>
          </cell>
          <cell r="B450">
            <v>2</v>
          </cell>
          <cell r="C450">
            <v>6</v>
          </cell>
          <cell r="D450">
            <v>22506.649999999998</v>
          </cell>
          <cell r="E450">
            <v>23506.65</v>
          </cell>
          <cell r="F450">
            <v>3</v>
          </cell>
          <cell r="G450" t="str">
            <v>PEAT</v>
          </cell>
        </row>
        <row r="451">
          <cell r="A451" t="str">
            <v>Vernon ISD2019GL</v>
          </cell>
          <cell r="B451">
            <v>1</v>
          </cell>
          <cell r="C451">
            <v>3</v>
          </cell>
          <cell r="D451">
            <v>0</v>
          </cell>
          <cell r="E451">
            <v>0</v>
          </cell>
          <cell r="F451">
            <v>3</v>
          </cell>
          <cell r="G451" t="str">
            <v>PEAT</v>
          </cell>
        </row>
        <row r="452">
          <cell r="A452" t="str">
            <v>Vernon ISD2020GL</v>
          </cell>
          <cell r="B452">
            <v>5</v>
          </cell>
          <cell r="C452">
            <v>15</v>
          </cell>
          <cell r="D452">
            <v>6169.08</v>
          </cell>
          <cell r="E452">
            <v>6169.08</v>
          </cell>
          <cell r="F452">
            <v>3</v>
          </cell>
          <cell r="G452" t="str">
            <v>PEAT</v>
          </cell>
        </row>
        <row r="453">
          <cell r="A453" t="str">
            <v>Vernon ISD2020Property</v>
          </cell>
          <cell r="B453">
            <v>1</v>
          </cell>
          <cell r="C453">
            <v>3</v>
          </cell>
          <cell r="D453">
            <v>8593.8799999999992</v>
          </cell>
          <cell r="E453">
            <v>13593.88</v>
          </cell>
          <cell r="F453">
            <v>3</v>
          </cell>
          <cell r="G453" t="str">
            <v>PEAT</v>
          </cell>
        </row>
        <row r="454">
          <cell r="A454" t="str">
            <v>Vernon ISD2021APD</v>
          </cell>
          <cell r="B454">
            <v>1</v>
          </cell>
          <cell r="C454">
            <v>3</v>
          </cell>
          <cell r="D454">
            <v>5850.08</v>
          </cell>
          <cell r="E454">
            <v>7550</v>
          </cell>
          <cell r="F454">
            <v>3</v>
          </cell>
          <cell r="G454" t="str">
            <v>PEAT</v>
          </cell>
        </row>
        <row r="455">
          <cell r="A455" t="str">
            <v>Weatherford ISD2017AL</v>
          </cell>
          <cell r="B455">
            <v>7</v>
          </cell>
          <cell r="C455">
            <v>21</v>
          </cell>
          <cell r="D455">
            <v>12911.17</v>
          </cell>
          <cell r="E455">
            <v>12911.17</v>
          </cell>
          <cell r="F455">
            <v>3</v>
          </cell>
          <cell r="G455" t="str">
            <v>PEAT</v>
          </cell>
        </row>
        <row r="456">
          <cell r="A456" t="str">
            <v>Weatherford ISD2017APD</v>
          </cell>
          <cell r="B456">
            <v>3</v>
          </cell>
          <cell r="C456">
            <v>9</v>
          </cell>
          <cell r="D456">
            <v>7460.84</v>
          </cell>
          <cell r="E456">
            <v>4100.1200000000008</v>
          </cell>
          <cell r="F456">
            <v>3</v>
          </cell>
          <cell r="G456" t="str">
            <v>PEAT</v>
          </cell>
        </row>
        <row r="457">
          <cell r="A457" t="str">
            <v>Weatherford ISD2017ELL</v>
          </cell>
          <cell r="B457">
            <v>1</v>
          </cell>
          <cell r="C457">
            <v>3</v>
          </cell>
          <cell r="D457">
            <v>0</v>
          </cell>
          <cell r="E457">
            <v>0</v>
          </cell>
          <cell r="F457">
            <v>3</v>
          </cell>
          <cell r="G457" t="str">
            <v>PEAT</v>
          </cell>
        </row>
        <row r="458">
          <cell r="A458" t="str">
            <v>Weatherford ISD2018AL</v>
          </cell>
          <cell r="B458">
            <v>3</v>
          </cell>
          <cell r="C458">
            <v>9</v>
          </cell>
          <cell r="D458">
            <v>9149.7999999999993</v>
          </cell>
          <cell r="E458">
            <v>9149.7999999999993</v>
          </cell>
          <cell r="F458">
            <v>3</v>
          </cell>
          <cell r="G458" t="str">
            <v>PEAT</v>
          </cell>
        </row>
        <row r="459">
          <cell r="A459" t="str">
            <v>Weatherford ISD2018APD</v>
          </cell>
          <cell r="B459">
            <v>5</v>
          </cell>
          <cell r="C459">
            <v>15</v>
          </cell>
          <cell r="D459">
            <v>28423.21</v>
          </cell>
          <cell r="E459">
            <v>6620.11</v>
          </cell>
          <cell r="F459">
            <v>3</v>
          </cell>
          <cell r="G459" t="str">
            <v>PEAT</v>
          </cell>
        </row>
        <row r="460">
          <cell r="A460" t="str">
            <v>Weatherford ISD2018GL</v>
          </cell>
          <cell r="B460">
            <v>1</v>
          </cell>
          <cell r="C460">
            <v>3</v>
          </cell>
          <cell r="D460">
            <v>0</v>
          </cell>
          <cell r="E460">
            <v>0</v>
          </cell>
          <cell r="F460">
            <v>3</v>
          </cell>
          <cell r="G460" t="str">
            <v>PEAT</v>
          </cell>
        </row>
        <row r="461">
          <cell r="A461" t="str">
            <v>Weatherford ISD2019AL</v>
          </cell>
          <cell r="B461">
            <v>3</v>
          </cell>
          <cell r="C461">
            <v>9</v>
          </cell>
          <cell r="D461">
            <v>6352.62</v>
          </cell>
          <cell r="E461">
            <v>6352.62</v>
          </cell>
          <cell r="F461">
            <v>3</v>
          </cell>
          <cell r="G461" t="str">
            <v>PEAT</v>
          </cell>
        </row>
        <row r="462">
          <cell r="A462" t="str">
            <v>Weatherford ISD2019APD</v>
          </cell>
          <cell r="B462">
            <v>4</v>
          </cell>
          <cell r="C462">
            <v>12</v>
          </cell>
          <cell r="D462">
            <v>25464.149999999998</v>
          </cell>
          <cell r="E462">
            <v>19213.410000000003</v>
          </cell>
          <cell r="F462">
            <v>3</v>
          </cell>
          <cell r="G462" t="str">
            <v>PEAT</v>
          </cell>
        </row>
        <row r="463">
          <cell r="A463" t="str">
            <v>Weatherford ISD2019ELL</v>
          </cell>
          <cell r="B463">
            <v>1</v>
          </cell>
          <cell r="C463">
            <v>3</v>
          </cell>
          <cell r="D463">
            <v>1250</v>
          </cell>
          <cell r="E463">
            <v>31250</v>
          </cell>
          <cell r="F463">
            <v>3</v>
          </cell>
          <cell r="G463" t="str">
            <v>PEAT</v>
          </cell>
        </row>
        <row r="464">
          <cell r="A464" t="str">
            <v>Weatherford ISD2020AL</v>
          </cell>
          <cell r="B464">
            <v>6</v>
          </cell>
          <cell r="C464">
            <v>18</v>
          </cell>
          <cell r="D464">
            <v>137654.57999999999</v>
          </cell>
          <cell r="E464">
            <v>157654.57999999999</v>
          </cell>
          <cell r="F464">
            <v>3</v>
          </cell>
          <cell r="G464" t="str">
            <v>PEAT</v>
          </cell>
        </row>
        <row r="465">
          <cell r="A465" t="str">
            <v>Weatherford ISD2020APD</v>
          </cell>
          <cell r="B465">
            <v>11</v>
          </cell>
          <cell r="C465">
            <v>33</v>
          </cell>
          <cell r="D465">
            <v>40352.820000000007</v>
          </cell>
          <cell r="E465">
            <v>42852.820000000007</v>
          </cell>
          <cell r="F465">
            <v>3</v>
          </cell>
          <cell r="G465" t="str">
            <v>PEAT</v>
          </cell>
        </row>
        <row r="466">
          <cell r="A466" t="str">
            <v>Weatherford ISD2020ELL</v>
          </cell>
          <cell r="B466">
            <v>1</v>
          </cell>
          <cell r="C466">
            <v>3</v>
          </cell>
          <cell r="D466">
            <v>251139.47</v>
          </cell>
          <cell r="E466">
            <v>276250</v>
          </cell>
          <cell r="F466">
            <v>3</v>
          </cell>
          <cell r="G466" t="str">
            <v>PEAT</v>
          </cell>
        </row>
        <row r="467">
          <cell r="A467" t="str">
            <v>Weatherford ISD2020GL</v>
          </cell>
          <cell r="B467">
            <v>1</v>
          </cell>
          <cell r="C467">
            <v>3</v>
          </cell>
          <cell r="D467">
            <v>0</v>
          </cell>
          <cell r="E467">
            <v>0</v>
          </cell>
          <cell r="F467">
            <v>3</v>
          </cell>
          <cell r="G467" t="str">
            <v>PEAT</v>
          </cell>
        </row>
        <row r="468">
          <cell r="A468" t="str">
            <v>Weatherford ISD2020Property</v>
          </cell>
          <cell r="B468">
            <v>2</v>
          </cell>
          <cell r="C468">
            <v>6</v>
          </cell>
          <cell r="D468">
            <v>551940.73</v>
          </cell>
          <cell r="E468">
            <v>561940.73</v>
          </cell>
          <cell r="F468">
            <v>3</v>
          </cell>
          <cell r="G468" t="str">
            <v>PEAT</v>
          </cell>
        </row>
        <row r="469">
          <cell r="A469" t="str">
            <v>Weatherford ISD2021AL</v>
          </cell>
          <cell r="B469">
            <v>1</v>
          </cell>
          <cell r="C469">
            <v>3</v>
          </cell>
          <cell r="D469">
            <v>0</v>
          </cell>
          <cell r="E469">
            <v>0</v>
          </cell>
          <cell r="F469">
            <v>3</v>
          </cell>
          <cell r="G469" t="str">
            <v>PEAT</v>
          </cell>
        </row>
        <row r="470">
          <cell r="A470" t="str">
            <v>Weatherford ISD2021APD</v>
          </cell>
          <cell r="B470">
            <v>6</v>
          </cell>
          <cell r="C470">
            <v>18</v>
          </cell>
          <cell r="D470">
            <v>11539.95</v>
          </cell>
          <cell r="E470">
            <v>17016.8</v>
          </cell>
          <cell r="F470">
            <v>3</v>
          </cell>
          <cell r="G470" t="str">
            <v>PEAT</v>
          </cell>
        </row>
        <row r="471">
          <cell r="A471" t="str">
            <v>Weatherford ISD2021GL</v>
          </cell>
          <cell r="B471">
            <v>1</v>
          </cell>
          <cell r="C471">
            <v>3</v>
          </cell>
          <cell r="D471">
            <v>0</v>
          </cell>
          <cell r="E471">
            <v>0</v>
          </cell>
          <cell r="F471">
            <v>3</v>
          </cell>
          <cell r="G471" t="str">
            <v>PEAT</v>
          </cell>
        </row>
        <row r="472">
          <cell r="A472" t="str">
            <v>Weatherford ISD2021Property</v>
          </cell>
          <cell r="B472">
            <v>2</v>
          </cell>
          <cell r="C472">
            <v>6</v>
          </cell>
          <cell r="D472">
            <v>462.23</v>
          </cell>
          <cell r="E472">
            <v>462.23</v>
          </cell>
          <cell r="F472">
            <v>3</v>
          </cell>
          <cell r="G472" t="str">
            <v>PEAT</v>
          </cell>
        </row>
        <row r="473">
          <cell r="A473" t="str">
            <v>Wellington ISD2017APD</v>
          </cell>
          <cell r="B473">
            <v>2</v>
          </cell>
          <cell r="C473">
            <v>6</v>
          </cell>
          <cell r="D473">
            <v>2273.98</v>
          </cell>
          <cell r="E473">
            <v>3273.98</v>
          </cell>
          <cell r="F473">
            <v>3</v>
          </cell>
          <cell r="G473" t="str">
            <v>PEAT</v>
          </cell>
        </row>
        <row r="474">
          <cell r="A474" t="str">
            <v>Wellington ISD2018AL</v>
          </cell>
          <cell r="B474">
            <v>3</v>
          </cell>
          <cell r="C474">
            <v>9</v>
          </cell>
          <cell r="D474">
            <v>11473.07</v>
          </cell>
          <cell r="E474">
            <v>11473.07</v>
          </cell>
          <cell r="F474">
            <v>3</v>
          </cell>
          <cell r="G474" t="str">
            <v>PEAT</v>
          </cell>
        </row>
        <row r="475">
          <cell r="A475" t="str">
            <v>Wellington ISD2018APD</v>
          </cell>
          <cell r="B475">
            <v>4</v>
          </cell>
          <cell r="C475">
            <v>12</v>
          </cell>
          <cell r="D475">
            <v>10806.01</v>
          </cell>
          <cell r="E475">
            <v>12256.01</v>
          </cell>
          <cell r="F475">
            <v>3</v>
          </cell>
          <cell r="G475" t="str">
            <v>PEAT</v>
          </cell>
        </row>
        <row r="476">
          <cell r="A476" t="str">
            <v>Wellington ISD2018Property</v>
          </cell>
          <cell r="B476">
            <v>1</v>
          </cell>
          <cell r="C476">
            <v>3</v>
          </cell>
          <cell r="D476">
            <v>1339798.79</v>
          </cell>
          <cell r="E476">
            <v>1592682.55</v>
          </cell>
          <cell r="F476">
            <v>3</v>
          </cell>
          <cell r="G476" t="str">
            <v>PEAT</v>
          </cell>
        </row>
        <row r="477">
          <cell r="A477" t="str">
            <v>Wellington ISD2019APD</v>
          </cell>
          <cell r="B477">
            <v>1</v>
          </cell>
          <cell r="C477">
            <v>3</v>
          </cell>
          <cell r="D477">
            <v>4954.8999999999996</v>
          </cell>
          <cell r="E477">
            <v>5454.9</v>
          </cell>
          <cell r="F477">
            <v>3</v>
          </cell>
          <cell r="G477" t="str">
            <v>PEAT</v>
          </cell>
        </row>
        <row r="478">
          <cell r="A478" t="str">
            <v>Wellington ISD2019Property</v>
          </cell>
          <cell r="B478">
            <v>1</v>
          </cell>
          <cell r="C478">
            <v>3</v>
          </cell>
          <cell r="D478">
            <v>1232</v>
          </cell>
          <cell r="E478">
            <v>1232</v>
          </cell>
          <cell r="F478">
            <v>3</v>
          </cell>
          <cell r="G478" t="str">
            <v>PEAT</v>
          </cell>
        </row>
        <row r="479">
          <cell r="A479" t="str">
            <v>Wellington ISD2020APD</v>
          </cell>
          <cell r="B479">
            <v>1</v>
          </cell>
          <cell r="C479">
            <v>3</v>
          </cell>
          <cell r="D479">
            <v>2442</v>
          </cell>
          <cell r="E479">
            <v>2942</v>
          </cell>
          <cell r="F479">
            <v>3</v>
          </cell>
          <cell r="G479" t="str">
            <v>PEAT</v>
          </cell>
        </row>
        <row r="480">
          <cell r="A480" t="str">
            <v>Wellington ISD2020Property</v>
          </cell>
          <cell r="B480">
            <v>1</v>
          </cell>
          <cell r="C480">
            <v>3</v>
          </cell>
          <cell r="D480">
            <v>1893.9</v>
          </cell>
          <cell r="E480">
            <v>2393.9</v>
          </cell>
          <cell r="F480">
            <v>3</v>
          </cell>
          <cell r="G480" t="str">
            <v>PEAT</v>
          </cell>
        </row>
        <row r="481">
          <cell r="A481" t="str">
            <v>Wellington ISD2021APD</v>
          </cell>
          <cell r="B481">
            <v>1</v>
          </cell>
          <cell r="C481">
            <v>3</v>
          </cell>
          <cell r="D481">
            <v>8919</v>
          </cell>
          <cell r="E481">
            <v>9419</v>
          </cell>
          <cell r="F481">
            <v>3</v>
          </cell>
          <cell r="G481" t="str">
            <v>PEAT</v>
          </cell>
        </row>
        <row r="482">
          <cell r="A482" t="str">
            <v>West Rusk County CISD2017APD</v>
          </cell>
          <cell r="B482">
            <v>2</v>
          </cell>
          <cell r="C482">
            <v>6</v>
          </cell>
          <cell r="D482">
            <v>12976.85</v>
          </cell>
          <cell r="E482">
            <v>13976.85</v>
          </cell>
          <cell r="F482">
            <v>3</v>
          </cell>
          <cell r="G482" t="str">
            <v>PEAT</v>
          </cell>
        </row>
        <row r="483">
          <cell r="A483" t="str">
            <v>West Rusk County CISD2018AL</v>
          </cell>
          <cell r="B483">
            <v>1</v>
          </cell>
          <cell r="C483">
            <v>3</v>
          </cell>
          <cell r="D483">
            <v>1018.15</v>
          </cell>
          <cell r="E483">
            <v>1018.15</v>
          </cell>
          <cell r="F483">
            <v>3</v>
          </cell>
          <cell r="G483" t="str">
            <v>PEAT</v>
          </cell>
        </row>
        <row r="484">
          <cell r="A484" t="str">
            <v>West Rusk County CISD2018APD</v>
          </cell>
          <cell r="B484">
            <v>1</v>
          </cell>
          <cell r="C484">
            <v>3</v>
          </cell>
          <cell r="D484">
            <v>10072.799999999999</v>
          </cell>
          <cell r="E484">
            <v>10572.8</v>
          </cell>
          <cell r="F484">
            <v>3</v>
          </cell>
          <cell r="G484" t="str">
            <v>PEAT</v>
          </cell>
        </row>
        <row r="485">
          <cell r="A485" t="str">
            <v>West Rusk County CISD2018Property</v>
          </cell>
          <cell r="B485">
            <v>1</v>
          </cell>
          <cell r="C485">
            <v>3</v>
          </cell>
          <cell r="D485">
            <v>4701.26</v>
          </cell>
          <cell r="E485">
            <v>4951.26</v>
          </cell>
          <cell r="F485">
            <v>3</v>
          </cell>
          <cell r="G485" t="str">
            <v>PEAT</v>
          </cell>
        </row>
        <row r="486">
          <cell r="A486" t="str">
            <v>West Rusk County CISD2019AL</v>
          </cell>
          <cell r="B486">
            <v>1</v>
          </cell>
          <cell r="C486">
            <v>3</v>
          </cell>
          <cell r="D486">
            <v>4149.07</v>
          </cell>
          <cell r="E486">
            <v>4149.07</v>
          </cell>
          <cell r="F486">
            <v>3</v>
          </cell>
          <cell r="G486" t="str">
            <v>PEAT</v>
          </cell>
        </row>
        <row r="487">
          <cell r="A487" t="str">
            <v>West Rusk County CISD2019Property</v>
          </cell>
          <cell r="B487">
            <v>1</v>
          </cell>
          <cell r="C487">
            <v>3</v>
          </cell>
          <cell r="D487">
            <v>23139.69</v>
          </cell>
          <cell r="E487">
            <v>28139.69</v>
          </cell>
          <cell r="F487">
            <v>3</v>
          </cell>
          <cell r="G487" t="str">
            <v>PEAT</v>
          </cell>
        </row>
        <row r="488">
          <cell r="A488" t="str">
            <v>West Rusk County CISD2020Property</v>
          </cell>
          <cell r="B488">
            <v>1</v>
          </cell>
          <cell r="C488">
            <v>3</v>
          </cell>
          <cell r="D488">
            <v>12146.78</v>
          </cell>
          <cell r="E488">
            <v>17146.78</v>
          </cell>
          <cell r="F488">
            <v>3</v>
          </cell>
          <cell r="G488" t="str">
            <v>PEAT</v>
          </cell>
        </row>
        <row r="489">
          <cell r="A489" t="str">
            <v>West Sabine ISD2018APD</v>
          </cell>
          <cell r="B489">
            <v>1</v>
          </cell>
          <cell r="C489">
            <v>3</v>
          </cell>
          <cell r="D489">
            <v>348.95</v>
          </cell>
          <cell r="E489">
            <v>848.95</v>
          </cell>
          <cell r="F489">
            <v>3</v>
          </cell>
          <cell r="G489" t="str">
            <v>PEAT</v>
          </cell>
        </row>
        <row r="490">
          <cell r="A490" t="str">
            <v>West Sabine ISD2019Property</v>
          </cell>
          <cell r="B490">
            <v>1</v>
          </cell>
          <cell r="C490">
            <v>3</v>
          </cell>
          <cell r="D490">
            <v>697</v>
          </cell>
          <cell r="E490">
            <v>697</v>
          </cell>
          <cell r="F490">
            <v>3</v>
          </cell>
          <cell r="G490" t="str">
            <v>PEAT</v>
          </cell>
        </row>
        <row r="491">
          <cell r="A491" t="str">
            <v>West Sabine ISD2020Property</v>
          </cell>
          <cell r="B491">
            <v>1</v>
          </cell>
          <cell r="C491">
            <v>3</v>
          </cell>
          <cell r="D491">
            <v>8738.25</v>
          </cell>
          <cell r="E491">
            <v>9238.25</v>
          </cell>
          <cell r="F491">
            <v>3</v>
          </cell>
          <cell r="G491" t="str">
            <v>PEAT</v>
          </cell>
        </row>
        <row r="492">
          <cell r="A492" t="str">
            <v>West Sabine ISD2021AL</v>
          </cell>
          <cell r="B492">
            <v>1</v>
          </cell>
          <cell r="C492">
            <v>3</v>
          </cell>
          <cell r="D492">
            <v>2169.38</v>
          </cell>
          <cell r="E492">
            <v>2169.38</v>
          </cell>
          <cell r="F492">
            <v>3</v>
          </cell>
          <cell r="G492" t="str">
            <v>PEAT</v>
          </cell>
        </row>
        <row r="493">
          <cell r="A493" t="str">
            <v>West Sabine ISD2021ELL</v>
          </cell>
          <cell r="B493">
            <v>1</v>
          </cell>
          <cell r="C493">
            <v>3</v>
          </cell>
          <cell r="D493">
            <v>1250</v>
          </cell>
          <cell r="E493">
            <v>1250</v>
          </cell>
          <cell r="F493">
            <v>3</v>
          </cell>
          <cell r="G493" t="str">
            <v>PEAT</v>
          </cell>
        </row>
        <row r="494">
          <cell r="A494" t="str">
            <v>West Sabine ISD2021GL</v>
          </cell>
          <cell r="B494">
            <v>1</v>
          </cell>
          <cell r="C494">
            <v>3</v>
          </cell>
          <cell r="D494">
            <v>0</v>
          </cell>
          <cell r="E494">
            <v>0</v>
          </cell>
          <cell r="F494">
            <v>3</v>
          </cell>
          <cell r="G494" t="str">
            <v>PEAT</v>
          </cell>
        </row>
        <row r="495">
          <cell r="A495" t="str">
            <v>Western Texas College2018APD</v>
          </cell>
          <cell r="B495">
            <v>2</v>
          </cell>
          <cell r="C495">
            <v>6</v>
          </cell>
          <cell r="D495">
            <v>2133.4899999999998</v>
          </cell>
          <cell r="E495">
            <v>4133.49</v>
          </cell>
          <cell r="F495">
            <v>3</v>
          </cell>
          <cell r="G495" t="str">
            <v>PEAT</v>
          </cell>
        </row>
        <row r="496">
          <cell r="A496" t="str">
            <v>Western Texas College2018ELL</v>
          </cell>
          <cell r="B496">
            <v>1</v>
          </cell>
          <cell r="C496">
            <v>3</v>
          </cell>
          <cell r="D496">
            <v>1330</v>
          </cell>
          <cell r="E496">
            <v>6330</v>
          </cell>
          <cell r="F496">
            <v>3</v>
          </cell>
          <cell r="G496" t="str">
            <v>PEAT</v>
          </cell>
        </row>
        <row r="497">
          <cell r="A497" t="str">
            <v>Western Texas College2019AL</v>
          </cell>
          <cell r="B497">
            <v>2</v>
          </cell>
          <cell r="C497">
            <v>6</v>
          </cell>
          <cell r="D497">
            <v>5041.37</v>
          </cell>
          <cell r="E497">
            <v>5041.37</v>
          </cell>
          <cell r="F497">
            <v>3</v>
          </cell>
          <cell r="G497" t="str">
            <v>PEAT</v>
          </cell>
        </row>
        <row r="498">
          <cell r="A498" t="str">
            <v>Western Texas College2019APD</v>
          </cell>
          <cell r="B498">
            <v>8</v>
          </cell>
          <cell r="C498">
            <v>24</v>
          </cell>
          <cell r="D498">
            <v>27865.940000000002</v>
          </cell>
          <cell r="E498">
            <v>31456.14</v>
          </cell>
          <cell r="F498">
            <v>3</v>
          </cell>
          <cell r="G498" t="str">
            <v>PEAT</v>
          </cell>
        </row>
        <row r="499">
          <cell r="A499" t="str">
            <v>Western Texas College2020APD</v>
          </cell>
          <cell r="B499">
            <v>2</v>
          </cell>
          <cell r="C499">
            <v>6</v>
          </cell>
          <cell r="D499">
            <v>9800.2999999999993</v>
          </cell>
          <cell r="E499">
            <v>11800.300000000001</v>
          </cell>
          <cell r="F499">
            <v>3</v>
          </cell>
          <cell r="G499" t="str">
            <v>PEAT</v>
          </cell>
        </row>
        <row r="500">
          <cell r="A500" t="str">
            <v>Western Texas College2020Property</v>
          </cell>
          <cell r="B500">
            <v>2</v>
          </cell>
          <cell r="C500">
            <v>6</v>
          </cell>
          <cell r="D500">
            <v>1316910.1200000001</v>
          </cell>
          <cell r="E500">
            <v>5004352.83</v>
          </cell>
          <cell r="F500">
            <v>3</v>
          </cell>
          <cell r="G500" t="str">
            <v>PEAT</v>
          </cell>
        </row>
        <row r="501">
          <cell r="A501" t="str">
            <v>White Oak ISD2017AL</v>
          </cell>
          <cell r="B501">
            <v>1</v>
          </cell>
          <cell r="C501">
            <v>3</v>
          </cell>
          <cell r="D501">
            <v>4866.66</v>
          </cell>
          <cell r="E501">
            <v>4866.66</v>
          </cell>
          <cell r="F501">
            <v>3</v>
          </cell>
          <cell r="G501" t="str">
            <v>PEAT</v>
          </cell>
        </row>
        <row r="502">
          <cell r="A502" t="str">
            <v>White Oak ISD2017APD</v>
          </cell>
          <cell r="B502">
            <v>1</v>
          </cell>
          <cell r="C502">
            <v>3</v>
          </cell>
          <cell r="D502">
            <v>6220.73</v>
          </cell>
          <cell r="E502">
            <v>7220.73</v>
          </cell>
          <cell r="F502">
            <v>3</v>
          </cell>
          <cell r="G502" t="str">
            <v>PEAT</v>
          </cell>
        </row>
        <row r="503">
          <cell r="A503" t="str">
            <v>White Oak ISD2017Property</v>
          </cell>
          <cell r="B503">
            <v>2</v>
          </cell>
          <cell r="C503">
            <v>6</v>
          </cell>
          <cell r="D503">
            <v>44421.21</v>
          </cell>
          <cell r="E503">
            <v>33921.21</v>
          </cell>
          <cell r="F503">
            <v>3</v>
          </cell>
          <cell r="G503" t="str">
            <v>PEAT</v>
          </cell>
        </row>
        <row r="504">
          <cell r="A504" t="str">
            <v>White Oak ISD2018APD</v>
          </cell>
          <cell r="B504">
            <v>1</v>
          </cell>
          <cell r="C504">
            <v>3</v>
          </cell>
          <cell r="D504">
            <v>2317.1999999999998</v>
          </cell>
          <cell r="E504">
            <v>3317.2</v>
          </cell>
          <cell r="F504">
            <v>3</v>
          </cell>
          <cell r="G504" t="str">
            <v>PEAT</v>
          </cell>
        </row>
        <row r="505">
          <cell r="A505" t="str">
            <v>White Oak ISD2018Property</v>
          </cell>
          <cell r="B505">
            <v>1</v>
          </cell>
          <cell r="C505">
            <v>3</v>
          </cell>
          <cell r="D505">
            <v>18768.25</v>
          </cell>
          <cell r="E505">
            <v>28768.25</v>
          </cell>
          <cell r="F505">
            <v>3</v>
          </cell>
          <cell r="G505" t="str">
            <v>PEAT</v>
          </cell>
        </row>
        <row r="506">
          <cell r="A506" t="str">
            <v>White Oak ISD2019AL</v>
          </cell>
          <cell r="B506">
            <v>1</v>
          </cell>
          <cell r="C506">
            <v>3</v>
          </cell>
          <cell r="D506">
            <v>11741.43</v>
          </cell>
          <cell r="E506">
            <v>11741.43</v>
          </cell>
          <cell r="F506">
            <v>3</v>
          </cell>
          <cell r="G506" t="str">
            <v>PEAT</v>
          </cell>
        </row>
        <row r="507">
          <cell r="A507" t="str">
            <v>White Oak ISD2019Property</v>
          </cell>
          <cell r="B507">
            <v>2</v>
          </cell>
          <cell r="C507">
            <v>6</v>
          </cell>
          <cell r="D507">
            <v>527</v>
          </cell>
          <cell r="E507">
            <v>527</v>
          </cell>
          <cell r="F507">
            <v>3</v>
          </cell>
          <cell r="G507" t="str">
            <v>PEAT</v>
          </cell>
        </row>
        <row r="508">
          <cell r="A508" t="str">
            <v>White Oak ISD2020GL</v>
          </cell>
          <cell r="B508">
            <v>1</v>
          </cell>
          <cell r="C508">
            <v>3</v>
          </cell>
          <cell r="D508">
            <v>0</v>
          </cell>
          <cell r="E508">
            <v>0</v>
          </cell>
          <cell r="F508">
            <v>3</v>
          </cell>
          <cell r="G508" t="str">
            <v>PEAT</v>
          </cell>
        </row>
        <row r="509">
          <cell r="A509" t="str">
            <v>White Oak ISD2020Property</v>
          </cell>
          <cell r="B509">
            <v>1</v>
          </cell>
          <cell r="C509">
            <v>3</v>
          </cell>
          <cell r="D509">
            <v>5750</v>
          </cell>
          <cell r="E509">
            <v>15750</v>
          </cell>
          <cell r="F509">
            <v>3</v>
          </cell>
          <cell r="G509" t="str">
            <v>PEAT</v>
          </cell>
        </row>
        <row r="510">
          <cell r="A510" t="str">
            <v>Whitehouse ISD2017AL</v>
          </cell>
          <cell r="B510">
            <v>6</v>
          </cell>
          <cell r="C510">
            <v>18</v>
          </cell>
          <cell r="D510">
            <v>10823.79</v>
          </cell>
          <cell r="E510">
            <v>10509.2</v>
          </cell>
          <cell r="F510">
            <v>3</v>
          </cell>
          <cell r="G510" t="str">
            <v>PEAT</v>
          </cell>
        </row>
        <row r="511">
          <cell r="A511" t="str">
            <v>Whitehouse ISD2017APD</v>
          </cell>
          <cell r="B511">
            <v>3</v>
          </cell>
          <cell r="C511">
            <v>9</v>
          </cell>
          <cell r="D511">
            <v>3946.37</v>
          </cell>
          <cell r="E511">
            <v>4946.37</v>
          </cell>
          <cell r="F511">
            <v>3</v>
          </cell>
          <cell r="G511" t="str">
            <v>PEAT</v>
          </cell>
        </row>
        <row r="512">
          <cell r="A512" t="str">
            <v>Whitehouse ISD2017GL</v>
          </cell>
          <cell r="B512">
            <v>2</v>
          </cell>
          <cell r="C512">
            <v>6</v>
          </cell>
          <cell r="D512">
            <v>0</v>
          </cell>
          <cell r="E512">
            <v>0</v>
          </cell>
          <cell r="F512">
            <v>3</v>
          </cell>
          <cell r="G512" t="str">
            <v>PEAT</v>
          </cell>
        </row>
        <row r="513">
          <cell r="A513" t="str">
            <v>Whitehouse ISD2018AL</v>
          </cell>
          <cell r="B513">
            <v>7</v>
          </cell>
          <cell r="C513">
            <v>21</v>
          </cell>
          <cell r="D513">
            <v>17417.469999999998</v>
          </cell>
          <cell r="E513">
            <v>16024.47</v>
          </cell>
          <cell r="F513">
            <v>3</v>
          </cell>
          <cell r="G513" t="str">
            <v>PEAT</v>
          </cell>
        </row>
        <row r="514">
          <cell r="A514" t="str">
            <v>Whitehouse ISD2018APD</v>
          </cell>
          <cell r="B514">
            <v>5</v>
          </cell>
          <cell r="C514">
            <v>15</v>
          </cell>
          <cell r="D514">
            <v>25946.769999999997</v>
          </cell>
          <cell r="E514">
            <v>29946.769999999997</v>
          </cell>
          <cell r="F514">
            <v>3</v>
          </cell>
          <cell r="G514" t="str">
            <v>PEAT</v>
          </cell>
        </row>
        <row r="515">
          <cell r="A515" t="str">
            <v>Whitehouse ISD2018GL</v>
          </cell>
          <cell r="B515">
            <v>6</v>
          </cell>
          <cell r="C515">
            <v>18</v>
          </cell>
          <cell r="D515">
            <v>2156.0100000000002</v>
          </cell>
          <cell r="E515">
            <v>2156.0100000000002</v>
          </cell>
          <cell r="F515">
            <v>3</v>
          </cell>
          <cell r="G515" t="str">
            <v>PEAT</v>
          </cell>
        </row>
        <row r="516">
          <cell r="A516" t="str">
            <v>Whitehouse ISD2019AL</v>
          </cell>
          <cell r="B516">
            <v>1</v>
          </cell>
          <cell r="C516">
            <v>3</v>
          </cell>
          <cell r="D516">
            <v>5062.8500000000004</v>
          </cell>
          <cell r="E516">
            <v>5062.8500000000004</v>
          </cell>
          <cell r="F516">
            <v>3</v>
          </cell>
          <cell r="G516" t="str">
            <v>PEAT</v>
          </cell>
        </row>
        <row r="517">
          <cell r="A517" t="str">
            <v>Whitehouse ISD2019APD</v>
          </cell>
          <cell r="B517">
            <v>1</v>
          </cell>
          <cell r="C517">
            <v>3</v>
          </cell>
          <cell r="D517">
            <v>8383.23</v>
          </cell>
          <cell r="E517">
            <v>9383.23</v>
          </cell>
          <cell r="F517">
            <v>3</v>
          </cell>
          <cell r="G517" t="str">
            <v>PEAT</v>
          </cell>
        </row>
        <row r="518">
          <cell r="A518" t="str">
            <v>Whitehouse ISD2019GL</v>
          </cell>
          <cell r="B518">
            <v>2</v>
          </cell>
          <cell r="C518">
            <v>6</v>
          </cell>
          <cell r="D518">
            <v>1250</v>
          </cell>
          <cell r="E518">
            <v>1250</v>
          </cell>
          <cell r="F518">
            <v>3</v>
          </cell>
          <cell r="G518" t="str">
            <v>PEAT</v>
          </cell>
        </row>
        <row r="519">
          <cell r="A519" t="str">
            <v>Whitehouse ISD2020AL</v>
          </cell>
          <cell r="B519">
            <v>4</v>
          </cell>
          <cell r="C519">
            <v>12</v>
          </cell>
          <cell r="D519">
            <v>13594.43</v>
          </cell>
          <cell r="E519">
            <v>13594.43</v>
          </cell>
          <cell r="F519">
            <v>3</v>
          </cell>
          <cell r="G519" t="str">
            <v>PEAT</v>
          </cell>
        </row>
        <row r="520">
          <cell r="A520" t="str">
            <v>Whitehouse ISD2020APD</v>
          </cell>
          <cell r="B520">
            <v>4</v>
          </cell>
          <cell r="C520">
            <v>12</v>
          </cell>
          <cell r="D520">
            <v>27863.55</v>
          </cell>
          <cell r="E520">
            <v>31863.55</v>
          </cell>
          <cell r="F520">
            <v>3</v>
          </cell>
          <cell r="G520" t="str">
            <v>PEAT</v>
          </cell>
        </row>
        <row r="521">
          <cell r="A521" t="str">
            <v>Whitehouse ISD2020Cyber</v>
          </cell>
          <cell r="B521">
            <v>1</v>
          </cell>
          <cell r="C521">
            <v>3</v>
          </cell>
          <cell r="D521">
            <v>0</v>
          </cell>
          <cell r="E521">
            <v>0</v>
          </cell>
          <cell r="F521">
            <v>3</v>
          </cell>
          <cell r="G521" t="str">
            <v>PEAT</v>
          </cell>
        </row>
        <row r="522">
          <cell r="A522" t="str">
            <v>Whitehouse ISD2020GL</v>
          </cell>
          <cell r="B522">
            <v>2</v>
          </cell>
          <cell r="C522">
            <v>6</v>
          </cell>
          <cell r="D522">
            <v>5801.52</v>
          </cell>
          <cell r="E522">
            <v>5801.52</v>
          </cell>
          <cell r="F522">
            <v>3</v>
          </cell>
          <cell r="G522" t="str">
            <v>PEAT</v>
          </cell>
        </row>
        <row r="523">
          <cell r="A523" t="str">
            <v>Whitehouse ISD2020Property</v>
          </cell>
          <cell r="B523">
            <v>2</v>
          </cell>
          <cell r="C523">
            <v>6</v>
          </cell>
          <cell r="D523">
            <v>1845.94</v>
          </cell>
          <cell r="E523">
            <v>1845.94</v>
          </cell>
          <cell r="F523">
            <v>3</v>
          </cell>
          <cell r="G523" t="str">
            <v>PEAT</v>
          </cell>
        </row>
        <row r="524">
          <cell r="A524" t="str">
            <v>Whitehouse ISD2021AL</v>
          </cell>
          <cell r="B524">
            <v>8</v>
          </cell>
          <cell r="C524">
            <v>24</v>
          </cell>
          <cell r="D524">
            <v>29996.719999999998</v>
          </cell>
          <cell r="E524">
            <v>44496.72</v>
          </cell>
          <cell r="F524">
            <v>3</v>
          </cell>
          <cell r="G524" t="str">
            <v>PEAT</v>
          </cell>
        </row>
        <row r="525">
          <cell r="A525" t="str">
            <v>Whitehouse ISD2021APD</v>
          </cell>
          <cell r="B525">
            <v>7</v>
          </cell>
          <cell r="C525">
            <v>21</v>
          </cell>
          <cell r="D525">
            <v>18223.059999999998</v>
          </cell>
          <cell r="E525">
            <v>34819.01</v>
          </cell>
          <cell r="F525">
            <v>3</v>
          </cell>
          <cell r="G525" t="str">
            <v>PEAT</v>
          </cell>
        </row>
        <row r="526">
          <cell r="A526" t="str">
            <v>Whitesboro ISD2017APD</v>
          </cell>
          <cell r="B526">
            <v>1</v>
          </cell>
          <cell r="C526">
            <v>3</v>
          </cell>
          <cell r="D526">
            <v>26537.01</v>
          </cell>
          <cell r="E526">
            <v>-517.9900000000016</v>
          </cell>
          <cell r="F526">
            <v>3</v>
          </cell>
          <cell r="G526" t="str">
            <v>PEAT</v>
          </cell>
        </row>
        <row r="527">
          <cell r="A527" t="str">
            <v>Whitesboro ISD2018AL</v>
          </cell>
          <cell r="B527">
            <v>1</v>
          </cell>
          <cell r="C527">
            <v>3</v>
          </cell>
          <cell r="D527">
            <v>4265.6600000000008</v>
          </cell>
          <cell r="E527">
            <v>4265.66</v>
          </cell>
          <cell r="F527">
            <v>3</v>
          </cell>
          <cell r="G527" t="str">
            <v>PEAT</v>
          </cell>
        </row>
        <row r="528">
          <cell r="A528" t="str">
            <v>Whitesboro ISD2018GL</v>
          </cell>
          <cell r="B528">
            <v>1</v>
          </cell>
          <cell r="C528">
            <v>3</v>
          </cell>
          <cell r="D528">
            <v>0</v>
          </cell>
          <cell r="E528">
            <v>0</v>
          </cell>
          <cell r="F528">
            <v>3</v>
          </cell>
          <cell r="G528" t="str">
            <v>PEAT</v>
          </cell>
        </row>
        <row r="529">
          <cell r="A529" t="str">
            <v>Whitesboro ISD2019AL</v>
          </cell>
          <cell r="B529">
            <v>1</v>
          </cell>
          <cell r="C529">
            <v>3</v>
          </cell>
          <cell r="D529">
            <v>1672.81</v>
          </cell>
          <cell r="E529">
            <v>1672.81</v>
          </cell>
          <cell r="F529">
            <v>3</v>
          </cell>
          <cell r="G529" t="str">
            <v>PEAT</v>
          </cell>
        </row>
        <row r="530">
          <cell r="A530" t="str">
            <v>Whitesboro ISD2019APD</v>
          </cell>
          <cell r="B530">
            <v>1</v>
          </cell>
          <cell r="C530">
            <v>3</v>
          </cell>
          <cell r="D530">
            <v>1304.1199999999999</v>
          </cell>
          <cell r="E530">
            <v>1804.12</v>
          </cell>
          <cell r="F530">
            <v>3</v>
          </cell>
          <cell r="G530" t="str">
            <v>PEAT</v>
          </cell>
        </row>
        <row r="531">
          <cell r="A531" t="str">
            <v>Whitesboro ISD2020Property</v>
          </cell>
          <cell r="B531">
            <v>1</v>
          </cell>
          <cell r="C531">
            <v>3</v>
          </cell>
          <cell r="D531">
            <v>0</v>
          </cell>
          <cell r="E531">
            <v>0</v>
          </cell>
          <cell r="F531">
            <v>3</v>
          </cell>
          <cell r="G531" t="str">
            <v>PEAT</v>
          </cell>
        </row>
        <row r="532">
          <cell r="A532" t="str">
            <v>Wood County SESSA2017AL</v>
          </cell>
          <cell r="B532">
            <v>11</v>
          </cell>
          <cell r="C532">
            <v>33</v>
          </cell>
          <cell r="D532">
            <v>217526.13999999998</v>
          </cell>
          <cell r="E532">
            <v>220283.94</v>
          </cell>
          <cell r="F532">
            <v>3</v>
          </cell>
          <cell r="G532" t="str">
            <v>PEAT</v>
          </cell>
        </row>
        <row r="533">
          <cell r="A533" t="str">
            <v>Wood County SESSA2017APD</v>
          </cell>
          <cell r="B533">
            <v>1</v>
          </cell>
          <cell r="C533">
            <v>3</v>
          </cell>
          <cell r="D533">
            <v>32099.27</v>
          </cell>
          <cell r="E533">
            <v>32599.27</v>
          </cell>
          <cell r="F533">
            <v>3</v>
          </cell>
          <cell r="G533" t="str">
            <v>PEAT</v>
          </cell>
        </row>
        <row r="534">
          <cell r="A534" t="str">
            <v>Wood County SESSA2019Property</v>
          </cell>
          <cell r="B534">
            <v>1</v>
          </cell>
          <cell r="C534">
            <v>3</v>
          </cell>
          <cell r="D534">
            <v>510</v>
          </cell>
          <cell r="E534">
            <v>510</v>
          </cell>
          <cell r="F534">
            <v>3</v>
          </cell>
          <cell r="G534" t="str">
            <v>PEAT</v>
          </cell>
        </row>
        <row r="535">
          <cell r="A535" t="str">
            <v>Zavalla ISD2017GL</v>
          </cell>
          <cell r="B535">
            <v>1</v>
          </cell>
          <cell r="C535">
            <v>3</v>
          </cell>
          <cell r="D535">
            <v>0</v>
          </cell>
          <cell r="E535">
            <v>0</v>
          </cell>
          <cell r="F535">
            <v>3</v>
          </cell>
          <cell r="G535" t="str">
            <v>PEAT</v>
          </cell>
        </row>
      </sheetData>
      <sheetData sheetId="3">
        <row r="2">
          <cell r="A2" t="str">
            <v>Row Labels</v>
          </cell>
        </row>
      </sheetData>
      <sheetData sheetId="4">
        <row r="3">
          <cell r="A3" t="str">
            <v>Alba-Golden ISD</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18622-9BE4-48A4-A541-1D2B1143182A}">
  <sheetPr>
    <tabColor rgb="FFFF4FFF"/>
    <pageSetUpPr fitToPage="1"/>
  </sheetPr>
  <dimension ref="A1:M98"/>
  <sheetViews>
    <sheetView showGridLines="0" showRuler="0" zoomScaleNormal="100" workbookViewId="0">
      <pane ySplit="2" topLeftCell="A82" activePane="bottomLeft" state="frozen"/>
      <selection pane="bottomLeft" activeCell="I28" sqref="I28:I34"/>
    </sheetView>
  </sheetViews>
  <sheetFormatPr defaultRowHeight="12.75" x14ac:dyDescent="0.2"/>
  <cols>
    <col min="1" max="1" width="3.140625" customWidth="1"/>
    <col min="2" max="2" width="3.140625" style="4" customWidth="1"/>
    <col min="3" max="3" width="3.140625" customWidth="1"/>
    <col min="4" max="4" width="17.7109375" customWidth="1"/>
    <col min="5" max="5" width="19.28515625" customWidth="1"/>
    <col min="6" max="6" width="17.5703125" bestFit="1" customWidth="1"/>
    <col min="7" max="7" width="6" customWidth="1"/>
    <col min="8" max="8" width="15.5703125" customWidth="1"/>
    <col min="9" max="9" width="21.42578125" customWidth="1"/>
    <col min="10" max="10" width="75.7109375" style="12" customWidth="1"/>
  </cols>
  <sheetData>
    <row r="1" spans="1:10" ht="23.25" x14ac:dyDescent="0.2">
      <c r="A1" s="299"/>
      <c r="B1" s="299"/>
      <c r="C1" s="299"/>
      <c r="D1" s="299"/>
      <c r="E1" s="299"/>
      <c r="F1" s="299"/>
      <c r="G1" s="299"/>
      <c r="H1" s="299"/>
      <c r="I1" s="251">
        <f>Gen!J1</f>
        <v>0</v>
      </c>
      <c r="J1" s="415" t="s">
        <v>368</v>
      </c>
    </row>
    <row r="2" spans="1:10" s="5" customFormat="1" ht="15.75" x14ac:dyDescent="0.2">
      <c r="A2" s="226"/>
      <c r="B2" s="226"/>
      <c r="C2" s="226"/>
      <c r="D2" s="226"/>
      <c r="E2" s="226"/>
      <c r="F2" s="226"/>
      <c r="G2" s="226"/>
      <c r="H2" s="226"/>
      <c r="I2" s="252" t="s">
        <v>364</v>
      </c>
      <c r="J2" s="415"/>
    </row>
    <row r="3" spans="1:10" s="5" customFormat="1" ht="15" x14ac:dyDescent="0.2">
      <c r="A3" s="215"/>
      <c r="B3" s="416" t="s">
        <v>351</v>
      </c>
      <c r="C3" s="416"/>
      <c r="D3" s="416"/>
      <c r="E3" s="416"/>
      <c r="F3" s="416"/>
      <c r="G3" s="416"/>
      <c r="H3" s="416"/>
      <c r="I3" s="416"/>
      <c r="J3" s="216"/>
    </row>
    <row r="4" spans="1:10" s="5" customFormat="1" ht="15.75" hidden="1" x14ac:dyDescent="0.25">
      <c r="A4" s="82"/>
      <c r="B4" s="417" t="s">
        <v>164</v>
      </c>
      <c r="C4" s="418"/>
      <c r="D4" s="418"/>
      <c r="E4" s="418"/>
      <c r="F4" s="418"/>
      <c r="G4" s="418"/>
      <c r="H4" s="418"/>
      <c r="I4" s="419"/>
      <c r="J4" s="93"/>
    </row>
    <row r="5" spans="1:10" s="5" customFormat="1" ht="20.25" hidden="1" x14ac:dyDescent="0.3">
      <c r="A5" s="82"/>
      <c r="B5" s="43">
        <v>1</v>
      </c>
      <c r="C5" s="420" t="s">
        <v>168</v>
      </c>
      <c r="D5" s="420"/>
      <c r="E5" s="420"/>
      <c r="F5" s="420"/>
      <c r="G5" s="420"/>
      <c r="H5" s="420"/>
      <c r="I5" s="421"/>
      <c r="J5" s="93"/>
    </row>
    <row r="6" spans="1:10" s="5" customFormat="1" ht="15.6" hidden="1" customHeight="1" x14ac:dyDescent="0.2">
      <c r="A6" s="82"/>
      <c r="B6" s="422">
        <v>2</v>
      </c>
      <c r="C6" s="424" t="s">
        <v>356</v>
      </c>
      <c r="D6" s="424"/>
      <c r="E6" s="424"/>
      <c r="F6" s="424"/>
      <c r="G6" s="424"/>
      <c r="H6" s="424"/>
      <c r="I6" s="425"/>
      <c r="J6" s="93"/>
    </row>
    <row r="7" spans="1:10" ht="16.5" hidden="1" customHeight="1" x14ac:dyDescent="0.2">
      <c r="A7" s="82"/>
      <c r="B7" s="423"/>
      <c r="C7" s="426"/>
      <c r="D7" s="426"/>
      <c r="E7" s="426"/>
      <c r="F7" s="426"/>
      <c r="G7" s="426"/>
      <c r="H7" s="426"/>
      <c r="I7" s="427"/>
      <c r="J7" s="94"/>
    </row>
    <row r="8" spans="1:10" ht="12.75" hidden="1" customHeight="1" x14ac:dyDescent="0.2">
      <c r="A8" s="82"/>
      <c r="B8" s="217"/>
      <c r="C8" s="122"/>
      <c r="D8" s="122"/>
      <c r="E8" s="122"/>
      <c r="F8" s="121"/>
      <c r="G8" s="121"/>
      <c r="H8" s="121"/>
      <c r="I8" s="121"/>
      <c r="J8" s="94"/>
    </row>
    <row r="9" spans="1:10" ht="81.599999999999994" hidden="1" customHeight="1" x14ac:dyDescent="0.2">
      <c r="A9" s="75"/>
      <c r="B9" s="428" t="s">
        <v>169</v>
      </c>
      <c r="C9" s="429"/>
      <c r="D9" s="429"/>
      <c r="E9" s="429"/>
      <c r="F9" s="429"/>
      <c r="G9" s="429"/>
      <c r="H9" s="430"/>
      <c r="I9" s="191"/>
      <c r="J9" s="94"/>
    </row>
    <row r="10" spans="1:10" ht="12.75" hidden="1" customHeight="1" x14ac:dyDescent="0.2">
      <c r="A10" s="82"/>
      <c r="B10" s="431"/>
      <c r="C10" s="431"/>
      <c r="D10" s="431"/>
      <c r="E10" s="431"/>
      <c r="F10" s="431"/>
      <c r="G10" s="431"/>
      <c r="H10" s="431"/>
      <c r="I10" s="431"/>
      <c r="J10" s="94"/>
    </row>
    <row r="11" spans="1:10" ht="20.25" x14ac:dyDescent="0.3">
      <c r="A11" s="352" t="s">
        <v>170</v>
      </c>
      <c r="B11" s="353"/>
      <c r="C11" s="353"/>
      <c r="D11" s="353"/>
      <c r="E11" s="353"/>
      <c r="F11" s="353"/>
      <c r="G11" s="353"/>
      <c r="H11" s="353"/>
      <c r="I11" s="353"/>
      <c r="J11" s="94"/>
    </row>
    <row r="12" spans="1:10" ht="15.75" x14ac:dyDescent="0.25">
      <c r="A12" s="379" t="s">
        <v>8</v>
      </c>
      <c r="B12" s="380"/>
      <c r="C12" s="380"/>
      <c r="D12" s="380"/>
      <c r="E12" s="380"/>
      <c r="F12" s="380"/>
      <c r="G12" s="380"/>
      <c r="H12" s="380"/>
      <c r="I12" s="380"/>
      <c r="J12" s="94"/>
    </row>
    <row r="13" spans="1:10" ht="14.1" customHeight="1" x14ac:dyDescent="0.2">
      <c r="A13" s="75"/>
      <c r="B13" s="133" t="s">
        <v>9</v>
      </c>
      <c r="C13" s="373" t="s">
        <v>166</v>
      </c>
      <c r="D13" s="373"/>
      <c r="E13" s="373"/>
      <c r="F13" s="373"/>
      <c r="G13" s="373"/>
      <c r="H13" s="374"/>
      <c r="I13" s="53"/>
      <c r="J13" s="94"/>
    </row>
    <row r="14" spans="1:10" ht="14.25" customHeight="1" x14ac:dyDescent="0.2">
      <c r="A14" s="75"/>
      <c r="B14" s="135"/>
      <c r="C14" s="218" t="s">
        <v>89</v>
      </c>
      <c r="D14" t="s">
        <v>25</v>
      </c>
      <c r="H14" s="414"/>
      <c r="I14" s="414"/>
      <c r="J14" s="94"/>
    </row>
    <row r="15" spans="1:10" ht="14.25" customHeight="1" x14ac:dyDescent="0.2">
      <c r="A15" s="75"/>
      <c r="B15" s="135"/>
      <c r="C15" s="218" t="s">
        <v>96</v>
      </c>
      <c r="D15" s="375" t="s">
        <v>109</v>
      </c>
      <c r="E15" s="375"/>
      <c r="F15" s="375"/>
      <c r="G15" s="375"/>
      <c r="H15" s="376"/>
      <c r="I15" s="55"/>
      <c r="J15" s="94"/>
    </row>
    <row r="16" spans="1:10" ht="14.25" customHeight="1" x14ac:dyDescent="0.2">
      <c r="A16" s="75"/>
      <c r="B16" s="135"/>
      <c r="C16" s="218" t="s">
        <v>110</v>
      </c>
      <c r="D16" s="375" t="s">
        <v>26</v>
      </c>
      <c r="E16" s="375"/>
      <c r="F16" s="375"/>
      <c r="G16" s="375"/>
      <c r="H16" s="376"/>
      <c r="I16" s="55"/>
      <c r="J16" s="94"/>
    </row>
    <row r="17" spans="1:13" ht="14.25" customHeight="1" x14ac:dyDescent="0.2">
      <c r="A17" s="75"/>
      <c r="B17" s="135"/>
      <c r="C17" s="218" t="s">
        <v>111</v>
      </c>
      <c r="D17" s="375" t="s">
        <v>27</v>
      </c>
      <c r="E17" s="375"/>
      <c r="F17" s="375"/>
      <c r="G17" s="375"/>
      <c r="H17" s="376"/>
      <c r="I17" s="132"/>
      <c r="J17" s="94"/>
    </row>
    <row r="18" spans="1:13" ht="14.25" customHeight="1" x14ac:dyDescent="0.2">
      <c r="A18" s="75"/>
      <c r="B18" s="136"/>
      <c r="C18" s="137" t="s">
        <v>112</v>
      </c>
      <c r="D18" s="398" t="s">
        <v>174</v>
      </c>
      <c r="E18" s="398"/>
      <c r="F18" s="398"/>
      <c r="G18" s="398"/>
      <c r="H18" s="399"/>
      <c r="I18" s="286"/>
      <c r="J18" s="94"/>
      <c r="L18" s="6"/>
    </row>
    <row r="19" spans="1:13" ht="14.25" customHeight="1" x14ac:dyDescent="0.2">
      <c r="A19" s="75"/>
      <c r="B19" s="138" t="s">
        <v>10</v>
      </c>
      <c r="C19" s="410" t="s">
        <v>113</v>
      </c>
      <c r="D19" s="410"/>
      <c r="E19" s="410"/>
      <c r="F19" s="410"/>
      <c r="G19" s="410"/>
      <c r="H19" s="411"/>
      <c r="I19" s="55"/>
      <c r="J19" s="94"/>
    </row>
    <row r="20" spans="1:13" ht="14.25" customHeight="1" x14ac:dyDescent="0.2">
      <c r="A20" s="75"/>
      <c r="B20" s="133" t="s">
        <v>11</v>
      </c>
      <c r="C20" s="373" t="s">
        <v>213</v>
      </c>
      <c r="D20" s="373"/>
      <c r="E20" s="373"/>
      <c r="F20" s="373"/>
      <c r="G20" s="373"/>
      <c r="H20" s="374"/>
      <c r="I20" s="53"/>
      <c r="J20" s="95"/>
    </row>
    <row r="21" spans="1:13" ht="14.25" customHeight="1" x14ac:dyDescent="0.2">
      <c r="A21" s="75"/>
      <c r="B21" s="138" t="s">
        <v>12</v>
      </c>
      <c r="C21" s="375" t="s">
        <v>114</v>
      </c>
      <c r="D21" s="375"/>
      <c r="E21" s="375"/>
      <c r="F21" s="375"/>
      <c r="G21" s="375"/>
      <c r="H21" s="376"/>
      <c r="I21" s="53"/>
      <c r="J21" s="96"/>
    </row>
    <row r="22" spans="1:13" ht="14.25" customHeight="1" x14ac:dyDescent="0.2">
      <c r="A22" s="75"/>
      <c r="B22" s="134" t="s">
        <v>14</v>
      </c>
      <c r="C22" s="412" t="s">
        <v>214</v>
      </c>
      <c r="D22" s="412"/>
      <c r="E22" s="412"/>
      <c r="F22" s="412"/>
      <c r="G22" s="412"/>
      <c r="H22" s="413"/>
      <c r="I22" s="53"/>
      <c r="J22" s="99" t="str">
        <f>IF(I22="Y","Please attach a list of all authorized employers.","")</f>
        <v/>
      </c>
    </row>
    <row r="23" spans="1:13" ht="14.25" customHeight="1" x14ac:dyDescent="0.2">
      <c r="A23" s="75"/>
      <c r="B23" s="134" t="s">
        <v>16</v>
      </c>
      <c r="C23" s="383" t="s">
        <v>215</v>
      </c>
      <c r="D23" s="383"/>
      <c r="E23" s="383"/>
      <c r="F23" s="383"/>
      <c r="G23" s="383"/>
      <c r="H23" s="384"/>
      <c r="I23" s="53"/>
      <c r="J23" s="95"/>
    </row>
    <row r="24" spans="1:13" x14ac:dyDescent="0.2">
      <c r="A24" s="75"/>
      <c r="B24" s="351"/>
      <c r="C24" s="351"/>
      <c r="D24" s="351"/>
      <c r="E24" s="351"/>
      <c r="F24" s="351"/>
      <c r="G24" s="351"/>
      <c r="H24" s="351"/>
      <c r="I24" s="351"/>
      <c r="J24" s="94"/>
      <c r="M24" s="6"/>
    </row>
    <row r="25" spans="1:13" ht="14.1" customHeight="1" x14ac:dyDescent="0.25">
      <c r="A25" s="379" t="s">
        <v>165</v>
      </c>
      <c r="B25" s="380"/>
      <c r="C25" s="380"/>
      <c r="D25" s="380"/>
      <c r="E25" s="380"/>
      <c r="F25" s="380"/>
      <c r="G25" s="380"/>
      <c r="H25" s="380"/>
      <c r="I25" s="380"/>
      <c r="J25" s="97"/>
    </row>
    <row r="26" spans="1:13" ht="14.1" customHeight="1" x14ac:dyDescent="0.2">
      <c r="A26" s="75"/>
      <c r="B26" s="402" t="s">
        <v>167</v>
      </c>
      <c r="C26" s="403"/>
      <c r="D26" s="403"/>
      <c r="E26" s="403"/>
      <c r="F26" s="403"/>
      <c r="G26" s="403"/>
      <c r="H26" s="404"/>
      <c r="I26" s="408" t="s">
        <v>335</v>
      </c>
      <c r="J26" s="97"/>
    </row>
    <row r="27" spans="1:13" ht="14.1" customHeight="1" x14ac:dyDescent="0.2">
      <c r="A27" s="98"/>
      <c r="B27" s="405"/>
      <c r="C27" s="406"/>
      <c r="D27" s="406"/>
      <c r="E27" s="406"/>
      <c r="F27" s="406"/>
      <c r="G27" s="406"/>
      <c r="H27" s="407"/>
      <c r="I27" s="409"/>
      <c r="J27" s="94"/>
    </row>
    <row r="28" spans="1:13" ht="13.5" customHeight="1" x14ac:dyDescent="0.2">
      <c r="A28" s="75"/>
      <c r="B28" s="22" t="s">
        <v>9</v>
      </c>
      <c r="C28" s="373" t="s">
        <v>336</v>
      </c>
      <c r="D28" s="387"/>
      <c r="E28" s="387"/>
      <c r="F28" s="387"/>
      <c r="G28" s="387"/>
      <c r="H28" s="388"/>
      <c r="I28" s="55"/>
      <c r="J28" s="94"/>
    </row>
    <row r="29" spans="1:13" ht="14.1" customHeight="1" x14ac:dyDescent="0.2">
      <c r="A29" s="75"/>
      <c r="B29" s="23" t="s">
        <v>10</v>
      </c>
      <c r="C29" s="389" t="s">
        <v>337</v>
      </c>
      <c r="D29" s="389"/>
      <c r="E29" s="389"/>
      <c r="F29" s="389"/>
      <c r="G29" s="389"/>
      <c r="H29" s="390"/>
      <c r="I29" s="55"/>
      <c r="J29" s="94"/>
    </row>
    <row r="30" spans="1:13" ht="14.1" customHeight="1" x14ac:dyDescent="0.2">
      <c r="A30" s="75"/>
      <c r="B30" s="24" t="s">
        <v>11</v>
      </c>
      <c r="C30" s="398" t="s">
        <v>338</v>
      </c>
      <c r="D30" s="398"/>
      <c r="E30" s="398"/>
      <c r="F30" s="398"/>
      <c r="G30" s="398"/>
      <c r="H30" s="399"/>
      <c r="I30" s="55"/>
      <c r="J30" s="94"/>
    </row>
    <row r="31" spans="1:13" ht="14.1" customHeight="1" x14ac:dyDescent="0.2">
      <c r="A31" s="75"/>
      <c r="B31" s="22" t="s">
        <v>12</v>
      </c>
      <c r="C31" s="373" t="s">
        <v>339</v>
      </c>
      <c r="D31" s="387"/>
      <c r="E31" s="387"/>
      <c r="F31" s="387"/>
      <c r="G31" s="387"/>
      <c r="H31" s="388"/>
      <c r="I31" s="55"/>
      <c r="J31" s="99"/>
    </row>
    <row r="32" spans="1:13" ht="14.1" customHeight="1" x14ac:dyDescent="0.2">
      <c r="A32" s="75"/>
      <c r="B32" s="139" t="s">
        <v>14</v>
      </c>
      <c r="C32" s="398" t="s">
        <v>340</v>
      </c>
      <c r="D32" s="398"/>
      <c r="E32" s="398"/>
      <c r="F32" s="398"/>
      <c r="G32" s="398"/>
      <c r="H32" s="399"/>
      <c r="I32" s="55"/>
      <c r="J32" s="94"/>
    </row>
    <row r="33" spans="1:10" ht="14.1" customHeight="1" x14ac:dyDescent="0.2">
      <c r="A33" s="75"/>
      <c r="B33" s="26" t="s">
        <v>16</v>
      </c>
      <c r="C33" s="389" t="s">
        <v>341</v>
      </c>
      <c r="D33" s="389"/>
      <c r="E33" s="389"/>
      <c r="F33" s="389"/>
      <c r="G33" s="389"/>
      <c r="H33" s="390"/>
      <c r="I33" s="55"/>
      <c r="J33" s="94"/>
    </row>
    <row r="34" spans="1:10" ht="14.1" customHeight="1" x14ac:dyDescent="0.2">
      <c r="A34" s="75"/>
      <c r="B34" s="24" t="s">
        <v>17</v>
      </c>
      <c r="C34" s="398" t="s">
        <v>342</v>
      </c>
      <c r="D34" s="377"/>
      <c r="E34" s="377"/>
      <c r="F34" s="377"/>
      <c r="G34" s="377"/>
      <c r="H34" s="378"/>
      <c r="I34" s="55"/>
      <c r="J34" s="94"/>
    </row>
    <row r="35" spans="1:10" ht="14.1" customHeight="1" x14ac:dyDescent="0.2">
      <c r="A35" s="85"/>
      <c r="B35" s="400"/>
      <c r="C35" s="400"/>
      <c r="D35" s="400"/>
      <c r="E35" s="400"/>
      <c r="F35" s="400"/>
      <c r="G35" s="401"/>
      <c r="H35" s="176" t="s">
        <v>51</v>
      </c>
      <c r="I35" s="71">
        <f>I28+I29+I30+0.5*(I31+I32)+0.25*(I33+I34)</f>
        <v>0</v>
      </c>
      <c r="J35" s="102"/>
    </row>
    <row r="36" spans="1:10" x14ac:dyDescent="0.2">
      <c r="A36" s="123"/>
      <c r="B36" s="351"/>
      <c r="C36" s="351"/>
      <c r="D36" s="351"/>
      <c r="E36" s="351"/>
      <c r="F36" s="351"/>
      <c r="G36" s="351"/>
      <c r="H36" s="351"/>
      <c r="I36" s="351"/>
      <c r="J36" s="126"/>
    </row>
    <row r="37" spans="1:10" ht="14.1" customHeight="1" x14ac:dyDescent="0.25">
      <c r="A37" s="379" t="s">
        <v>116</v>
      </c>
      <c r="B37" s="380"/>
      <c r="C37" s="380"/>
      <c r="D37" s="380"/>
      <c r="E37" s="380"/>
      <c r="F37" s="380"/>
      <c r="G37" s="380"/>
      <c r="H37" s="380"/>
      <c r="I37" s="380"/>
      <c r="J37" s="94"/>
    </row>
    <row r="38" spans="1:10" ht="14.1" customHeight="1" x14ac:dyDescent="0.2">
      <c r="A38" s="75"/>
      <c r="B38" s="40" t="s">
        <v>9</v>
      </c>
      <c r="C38" s="383" t="s">
        <v>117</v>
      </c>
      <c r="D38" s="383"/>
      <c r="E38" s="383"/>
      <c r="F38" s="383"/>
      <c r="G38" s="383"/>
      <c r="H38" s="384"/>
      <c r="I38" s="36"/>
      <c r="J38" s="94"/>
    </row>
    <row r="39" spans="1:10" ht="14.1" customHeight="1" x14ac:dyDescent="0.2">
      <c r="A39" s="75"/>
      <c r="B39" s="23" t="s">
        <v>10</v>
      </c>
      <c r="C39" s="373" t="s">
        <v>254</v>
      </c>
      <c r="D39" s="373"/>
      <c r="E39" s="373"/>
      <c r="F39" s="373"/>
      <c r="G39" s="373"/>
      <c r="H39" s="373"/>
      <c r="I39" s="374"/>
      <c r="J39" s="94"/>
    </row>
    <row r="40" spans="1:10" ht="14.1" customHeight="1" x14ac:dyDescent="0.2">
      <c r="A40" s="75"/>
      <c r="B40" s="35"/>
      <c r="C40" t="s">
        <v>89</v>
      </c>
      <c r="D40" s="389" t="s">
        <v>121</v>
      </c>
      <c r="E40" s="389"/>
      <c r="F40" s="389"/>
      <c r="G40" s="389"/>
      <c r="H40" s="390"/>
      <c r="I40" s="34"/>
      <c r="J40" s="94"/>
    </row>
    <row r="41" spans="1:10" ht="14.1" customHeight="1" x14ac:dyDescent="0.2">
      <c r="A41" s="75"/>
      <c r="B41" s="35"/>
      <c r="C41" t="s">
        <v>96</v>
      </c>
      <c r="D41" s="375" t="s">
        <v>122</v>
      </c>
      <c r="E41" s="375"/>
      <c r="F41" s="375"/>
      <c r="G41" s="375"/>
      <c r="H41" s="376"/>
      <c r="I41" s="34"/>
      <c r="J41" s="94"/>
    </row>
    <row r="42" spans="1:10" ht="14.1" customHeight="1" x14ac:dyDescent="0.2">
      <c r="A42" s="75"/>
      <c r="B42" s="35"/>
      <c r="C42" t="s">
        <v>110</v>
      </c>
      <c r="D42" s="375" t="s">
        <v>123</v>
      </c>
      <c r="E42" s="375"/>
      <c r="F42" s="375"/>
      <c r="G42" s="375"/>
      <c r="H42" s="376"/>
      <c r="I42" s="34"/>
      <c r="J42" s="94"/>
    </row>
    <row r="43" spans="1:10" x14ac:dyDescent="0.2">
      <c r="A43" s="75"/>
      <c r="B43" s="35"/>
      <c r="C43" t="s">
        <v>111</v>
      </c>
      <c r="D43" s="377" t="s">
        <v>124</v>
      </c>
      <c r="E43" s="377"/>
      <c r="F43" s="377"/>
      <c r="G43" s="377"/>
      <c r="H43" s="378"/>
      <c r="I43" s="34"/>
      <c r="J43" s="94"/>
    </row>
    <row r="44" spans="1:10" ht="27.6" customHeight="1" x14ac:dyDescent="0.2">
      <c r="A44" s="75"/>
      <c r="B44" s="38" t="s">
        <v>11</v>
      </c>
      <c r="C44" s="382" t="s">
        <v>125</v>
      </c>
      <c r="D44" s="382"/>
      <c r="E44" s="382"/>
      <c r="F44" s="382"/>
      <c r="G44" s="382"/>
      <c r="H44" s="391"/>
      <c r="I44" s="53"/>
      <c r="J44" s="95"/>
    </row>
    <row r="45" spans="1:10" ht="14.1" customHeight="1" x14ac:dyDescent="0.2">
      <c r="A45" s="75"/>
      <c r="B45" s="38" t="s">
        <v>12</v>
      </c>
      <c r="C45" s="369" t="s">
        <v>262</v>
      </c>
      <c r="D45" s="392"/>
      <c r="E45" s="392"/>
      <c r="F45" s="392"/>
      <c r="G45" s="392"/>
      <c r="H45" s="393"/>
      <c r="I45" s="52"/>
      <c r="J45" s="96"/>
    </row>
    <row r="46" spans="1:10" x14ac:dyDescent="0.2">
      <c r="A46" s="75"/>
      <c r="B46" s="48"/>
      <c r="C46" s="394" t="s">
        <v>263</v>
      </c>
      <c r="D46" s="394"/>
      <c r="E46" s="394"/>
      <c r="F46" s="394"/>
      <c r="G46" s="394"/>
      <c r="H46" s="395"/>
      <c r="I46" s="238"/>
      <c r="J46" s="99"/>
    </row>
    <row r="47" spans="1:10" x14ac:dyDescent="0.2">
      <c r="A47" s="75"/>
      <c r="B47" s="48" t="s">
        <v>14</v>
      </c>
      <c r="C47" s="396" t="s">
        <v>126</v>
      </c>
      <c r="D47" s="396"/>
      <c r="E47" s="396"/>
      <c r="F47" s="396"/>
      <c r="G47" s="396"/>
      <c r="H47" s="397"/>
      <c r="I47" s="53"/>
      <c r="J47" s="96"/>
    </row>
    <row r="48" spans="1:10" x14ac:dyDescent="0.2">
      <c r="A48" s="75"/>
      <c r="B48" s="45" t="s">
        <v>16</v>
      </c>
      <c r="C48" s="385" t="s">
        <v>258</v>
      </c>
      <c r="D48" s="385"/>
      <c r="E48" s="385"/>
      <c r="F48" s="385"/>
      <c r="G48" s="385"/>
      <c r="H48" s="385"/>
      <c r="I48" s="386"/>
      <c r="J48" s="99"/>
    </row>
    <row r="49" spans="1:10" ht="14.1" customHeight="1" x14ac:dyDescent="0.2">
      <c r="A49" s="75"/>
      <c r="B49" s="35"/>
      <c r="C49" t="s">
        <v>89</v>
      </c>
      <c r="D49" s="375" t="s">
        <v>127</v>
      </c>
      <c r="E49" s="375"/>
      <c r="F49" s="375"/>
      <c r="G49" s="375"/>
      <c r="H49" s="376"/>
      <c r="I49" s="34"/>
      <c r="J49" s="99"/>
    </row>
    <row r="50" spans="1:10" ht="14.1" customHeight="1" x14ac:dyDescent="0.2">
      <c r="A50" s="75"/>
      <c r="B50" s="35"/>
      <c r="C50" t="s">
        <v>96</v>
      </c>
      <c r="D50" s="375" t="s">
        <v>128</v>
      </c>
      <c r="E50" s="375"/>
      <c r="F50" s="375"/>
      <c r="G50" s="375"/>
      <c r="H50" s="376"/>
      <c r="I50" s="34"/>
      <c r="J50" s="94"/>
    </row>
    <row r="51" spans="1:10" ht="14.1" customHeight="1" x14ac:dyDescent="0.2">
      <c r="A51" s="75"/>
      <c r="B51" s="35"/>
      <c r="C51" t="s">
        <v>110</v>
      </c>
      <c r="D51" s="375" t="s">
        <v>129</v>
      </c>
      <c r="E51" s="375"/>
      <c r="F51" s="375"/>
      <c r="G51" s="375"/>
      <c r="H51" s="376"/>
      <c r="I51" s="34"/>
      <c r="J51" s="94"/>
    </row>
    <row r="52" spans="1:10" ht="14.1" customHeight="1" x14ac:dyDescent="0.2">
      <c r="A52" s="75"/>
      <c r="B52" s="37"/>
      <c r="C52" s="10" t="s">
        <v>111</v>
      </c>
      <c r="D52" s="377" t="s">
        <v>130</v>
      </c>
      <c r="E52" s="377"/>
      <c r="F52" s="377"/>
      <c r="G52" s="377"/>
      <c r="H52" s="378"/>
      <c r="I52" s="34"/>
      <c r="J52" s="94"/>
    </row>
    <row r="53" spans="1:10" x14ac:dyDescent="0.2">
      <c r="A53" s="75"/>
      <c r="B53" s="40" t="s">
        <v>17</v>
      </c>
      <c r="C53" s="383" t="s">
        <v>317</v>
      </c>
      <c r="D53" s="383"/>
      <c r="E53" s="383"/>
      <c r="F53" s="383"/>
      <c r="G53" s="383"/>
      <c r="H53" s="384"/>
      <c r="I53" s="47"/>
      <c r="J53" s="99"/>
    </row>
    <row r="54" spans="1:10" x14ac:dyDescent="0.2">
      <c r="A54" s="75"/>
      <c r="B54" s="39" t="s">
        <v>18</v>
      </c>
      <c r="C54" s="385" t="s">
        <v>258</v>
      </c>
      <c r="D54" s="385"/>
      <c r="E54" s="385"/>
      <c r="F54" s="385"/>
      <c r="G54" s="385"/>
      <c r="H54" s="385"/>
      <c r="I54" s="386"/>
      <c r="J54" s="99"/>
    </row>
    <row r="55" spans="1:10" ht="14.1" customHeight="1" x14ac:dyDescent="0.2">
      <c r="A55" s="75"/>
      <c r="B55" s="35"/>
      <c r="C55" t="s">
        <v>89</v>
      </c>
      <c r="D55" s="375" t="s">
        <v>132</v>
      </c>
      <c r="E55" s="375"/>
      <c r="F55" s="375"/>
      <c r="G55" s="375"/>
      <c r="H55" s="376"/>
      <c r="I55" s="34"/>
      <c r="J55" s="99"/>
    </row>
    <row r="56" spans="1:10" x14ac:dyDescent="0.2">
      <c r="A56" s="75"/>
      <c r="B56" s="35"/>
      <c r="C56" t="s">
        <v>96</v>
      </c>
      <c r="D56" s="375" t="s">
        <v>133</v>
      </c>
      <c r="E56" s="375"/>
      <c r="F56" s="375"/>
      <c r="G56" s="375"/>
      <c r="H56" s="376"/>
      <c r="I56" s="34"/>
      <c r="J56" s="99"/>
    </row>
    <row r="57" spans="1:10" x14ac:dyDescent="0.2">
      <c r="A57" s="75"/>
      <c r="B57" s="37"/>
      <c r="C57" s="10" t="s">
        <v>110</v>
      </c>
      <c r="D57" s="377" t="s">
        <v>134</v>
      </c>
      <c r="E57" s="377"/>
      <c r="F57" s="377"/>
      <c r="G57" s="377"/>
      <c r="H57" s="378"/>
      <c r="I57" s="34"/>
      <c r="J57" s="99"/>
    </row>
    <row r="58" spans="1:10" x14ac:dyDescent="0.2">
      <c r="A58" s="75"/>
      <c r="B58" s="351"/>
      <c r="C58" s="351"/>
      <c r="D58" s="351"/>
      <c r="E58" s="351"/>
      <c r="F58" s="351"/>
      <c r="G58" s="351"/>
      <c r="H58" s="351"/>
      <c r="I58" s="351"/>
      <c r="J58" s="94"/>
    </row>
    <row r="59" spans="1:10" ht="14.1" customHeight="1" x14ac:dyDescent="0.25">
      <c r="A59" s="379" t="s">
        <v>135</v>
      </c>
      <c r="B59" s="380"/>
      <c r="C59" s="380"/>
      <c r="D59" s="380"/>
      <c r="E59" s="380"/>
      <c r="F59" s="380"/>
      <c r="G59" s="380"/>
      <c r="H59" s="380"/>
      <c r="I59" s="380"/>
      <c r="J59" s="94"/>
    </row>
    <row r="60" spans="1:10" ht="14.1" customHeight="1" x14ac:dyDescent="0.2">
      <c r="A60" s="75"/>
      <c r="B60" s="22" t="s">
        <v>9</v>
      </c>
      <c r="C60" s="387" t="s">
        <v>136</v>
      </c>
      <c r="D60" s="387"/>
      <c r="E60" s="387"/>
      <c r="F60" s="387"/>
      <c r="G60" s="387"/>
      <c r="H60" s="388"/>
      <c r="I60" s="34"/>
      <c r="J60" s="95"/>
    </row>
    <row r="61" spans="1:10" ht="14.1" customHeight="1" x14ac:dyDescent="0.2">
      <c r="A61" s="75"/>
      <c r="B61" s="24" t="s">
        <v>10</v>
      </c>
      <c r="C61" s="377" t="s">
        <v>137</v>
      </c>
      <c r="D61" s="377"/>
      <c r="E61" s="377"/>
      <c r="F61" s="377"/>
      <c r="G61" s="377"/>
      <c r="H61" s="378"/>
      <c r="I61" s="34"/>
      <c r="J61" s="95"/>
    </row>
    <row r="62" spans="1:10" ht="14.1" customHeight="1" x14ac:dyDescent="0.2">
      <c r="A62" s="75"/>
      <c r="B62" s="22" t="s">
        <v>11</v>
      </c>
      <c r="C62" s="387" t="s">
        <v>138</v>
      </c>
      <c r="D62" s="387"/>
      <c r="E62" s="387"/>
      <c r="F62" s="387"/>
      <c r="G62" s="387"/>
      <c r="H62" s="388"/>
      <c r="I62" s="7"/>
      <c r="J62" s="94"/>
    </row>
    <row r="63" spans="1:10" ht="14.1" customHeight="1" x14ac:dyDescent="0.2">
      <c r="A63" s="75"/>
      <c r="B63" s="24" t="s">
        <v>12</v>
      </c>
      <c r="C63" s="377" t="s">
        <v>139</v>
      </c>
      <c r="D63" s="377"/>
      <c r="E63" s="377"/>
      <c r="F63" s="377"/>
      <c r="G63" s="377"/>
      <c r="H63" s="378"/>
      <c r="I63" s="7"/>
      <c r="J63" s="94"/>
    </row>
    <row r="64" spans="1:10" x14ac:dyDescent="0.2">
      <c r="A64" s="75"/>
      <c r="B64" s="44" t="s">
        <v>14</v>
      </c>
      <c r="C64" s="369" t="s">
        <v>349</v>
      </c>
      <c r="D64" s="369"/>
      <c r="E64" s="369"/>
      <c r="F64" s="369"/>
      <c r="G64" s="369"/>
      <c r="H64" s="370"/>
      <c r="I64" s="34"/>
      <c r="J64" s="95"/>
    </row>
    <row r="65" spans="1:10" x14ac:dyDescent="0.2">
      <c r="A65" s="75"/>
      <c r="B65" s="44"/>
      <c r="C65" s="371" t="s">
        <v>250</v>
      </c>
      <c r="D65" s="371"/>
      <c r="E65" s="371"/>
      <c r="F65" s="372"/>
      <c r="G65" s="372"/>
      <c r="H65" s="372"/>
      <c r="I65" s="372"/>
      <c r="J65" s="99"/>
    </row>
    <row r="66" spans="1:10" ht="14.1" customHeight="1" x14ac:dyDescent="0.25">
      <c r="A66" s="75"/>
      <c r="B66" s="29" t="s">
        <v>16</v>
      </c>
      <c r="C66" s="373" t="s">
        <v>257</v>
      </c>
      <c r="D66" s="373"/>
      <c r="E66" s="373"/>
      <c r="F66" s="373"/>
      <c r="G66" s="373"/>
      <c r="H66" s="374"/>
      <c r="I66" s="103" t="s">
        <v>276</v>
      </c>
      <c r="J66" s="94"/>
    </row>
    <row r="67" spans="1:10" ht="14.1" customHeight="1" x14ac:dyDescent="0.2">
      <c r="A67" s="75"/>
      <c r="B67" s="35"/>
      <c r="C67" t="s">
        <v>89</v>
      </c>
      <c r="D67" s="375" t="s">
        <v>140</v>
      </c>
      <c r="E67" s="375"/>
      <c r="F67" s="375"/>
      <c r="G67" s="375"/>
      <c r="H67" s="376"/>
      <c r="I67" s="54"/>
      <c r="J67" s="99"/>
    </row>
    <row r="68" spans="1:10" ht="14.1" customHeight="1" x14ac:dyDescent="0.2">
      <c r="A68" s="75"/>
      <c r="B68" s="35"/>
      <c r="C68" t="s">
        <v>96</v>
      </c>
      <c r="D68" s="375" t="s">
        <v>141</v>
      </c>
      <c r="E68" s="375"/>
      <c r="F68" s="375"/>
      <c r="G68" s="375"/>
      <c r="H68" s="376"/>
      <c r="I68" s="54"/>
      <c r="J68" s="94"/>
    </row>
    <row r="69" spans="1:10" ht="14.1" customHeight="1" x14ac:dyDescent="0.2">
      <c r="A69" s="75"/>
      <c r="B69" s="35"/>
      <c r="C69" t="s">
        <v>110</v>
      </c>
      <c r="D69" s="375" t="s">
        <v>142</v>
      </c>
      <c r="E69" s="375"/>
      <c r="F69" s="375"/>
      <c r="G69" s="375"/>
      <c r="H69" s="376"/>
      <c r="I69" s="54"/>
      <c r="J69" s="94"/>
    </row>
    <row r="70" spans="1:10" ht="14.1" customHeight="1" x14ac:dyDescent="0.2">
      <c r="A70" s="75"/>
      <c r="B70" s="35"/>
      <c r="C70" t="s">
        <v>111</v>
      </c>
      <c r="D70" s="375" t="s">
        <v>143</v>
      </c>
      <c r="E70" s="375"/>
      <c r="F70" s="375"/>
      <c r="G70" s="375"/>
      <c r="H70" s="376"/>
      <c r="I70" s="54"/>
      <c r="J70" s="94"/>
    </row>
    <row r="71" spans="1:10" ht="14.1" customHeight="1" x14ac:dyDescent="0.2">
      <c r="A71" s="75"/>
      <c r="B71" s="37"/>
      <c r="C71" s="10" t="s">
        <v>112</v>
      </c>
      <c r="D71" s="377" t="s">
        <v>144</v>
      </c>
      <c r="E71" s="377"/>
      <c r="F71" s="377"/>
      <c r="G71" s="377"/>
      <c r="H71" s="378"/>
      <c r="I71" s="54"/>
      <c r="J71" s="94"/>
    </row>
    <row r="72" spans="1:10" ht="15.75" x14ac:dyDescent="0.25">
      <c r="A72" s="379" t="s">
        <v>107</v>
      </c>
      <c r="B72" s="380"/>
      <c r="C72" s="380"/>
      <c r="D72" s="380"/>
      <c r="E72" s="380"/>
      <c r="F72" s="380"/>
      <c r="G72" s="380"/>
      <c r="H72" s="380"/>
      <c r="I72" s="380"/>
      <c r="J72" s="94"/>
    </row>
    <row r="73" spans="1:10" s="3" customFormat="1" ht="41.1" customHeight="1" x14ac:dyDescent="0.2">
      <c r="A73" s="75"/>
      <c r="B73" s="41" t="s">
        <v>9</v>
      </c>
      <c r="C73" s="381" t="s">
        <v>216</v>
      </c>
      <c r="D73" s="382"/>
      <c r="E73" s="382"/>
      <c r="F73" s="382"/>
      <c r="G73" s="382"/>
      <c r="H73" s="382"/>
      <c r="I73" s="34"/>
      <c r="J73" s="99" t="str">
        <f>IF(I73="y","Please attach a narrative summary with details and status.","")</f>
        <v/>
      </c>
    </row>
    <row r="74" spans="1:10" ht="39" customHeight="1" x14ac:dyDescent="0.2">
      <c r="A74" s="100"/>
      <c r="B74" s="42" t="s">
        <v>10</v>
      </c>
      <c r="C74" s="368" t="s">
        <v>145</v>
      </c>
      <c r="D74" s="368"/>
      <c r="E74" s="368"/>
      <c r="F74" s="368"/>
      <c r="G74" s="368"/>
      <c r="H74" s="368"/>
      <c r="I74" s="34"/>
      <c r="J74" s="120" t="str">
        <f>IF(I74="y","Please attach a narrative summary with details.","")</f>
        <v/>
      </c>
    </row>
    <row r="75" spans="1:10" ht="14.1" customHeight="1" x14ac:dyDescent="0.2">
      <c r="A75" s="85"/>
      <c r="B75" s="341"/>
      <c r="C75" s="341"/>
      <c r="D75" s="341"/>
      <c r="E75" s="341"/>
      <c r="F75" s="341"/>
      <c r="G75" s="341"/>
      <c r="H75" s="341"/>
      <c r="I75" s="341"/>
      <c r="J75" s="102"/>
    </row>
    <row r="76" spans="1:10" x14ac:dyDescent="0.2">
      <c r="A76" s="123"/>
      <c r="B76" s="351"/>
      <c r="C76" s="351"/>
      <c r="D76" s="351"/>
      <c r="E76" s="351"/>
      <c r="F76" s="351"/>
      <c r="G76" s="351"/>
      <c r="H76" s="351"/>
      <c r="I76" s="351"/>
      <c r="J76" s="126"/>
    </row>
    <row r="77" spans="1:10" ht="18" customHeight="1" x14ac:dyDescent="0.3">
      <c r="A77" s="352" t="s">
        <v>350</v>
      </c>
      <c r="B77" s="353"/>
      <c r="C77" s="353"/>
      <c r="D77" s="353"/>
      <c r="E77" s="353"/>
      <c r="F77" s="353"/>
      <c r="G77" s="353"/>
      <c r="H77" s="353"/>
      <c r="I77" s="353"/>
      <c r="J77" s="94"/>
    </row>
    <row r="78" spans="1:10" ht="15" x14ac:dyDescent="0.25">
      <c r="A78" s="75"/>
      <c r="B78" s="354" t="s">
        <v>171</v>
      </c>
      <c r="C78" s="355"/>
      <c r="D78" s="355"/>
      <c r="E78" s="355"/>
      <c r="F78" s="355"/>
      <c r="G78" s="355"/>
      <c r="H78" s="355"/>
      <c r="I78" s="356"/>
      <c r="J78" s="94"/>
    </row>
    <row r="79" spans="1:10" ht="15.95" customHeight="1" x14ac:dyDescent="0.25">
      <c r="A79" s="75"/>
      <c r="B79" s="357" t="s">
        <v>146</v>
      </c>
      <c r="C79" s="358"/>
      <c r="D79" s="358"/>
      <c r="E79" s="358"/>
      <c r="F79" s="358"/>
      <c r="G79" s="358"/>
      <c r="H79" s="358"/>
      <c r="I79" s="359"/>
      <c r="J79" s="94"/>
    </row>
    <row r="80" spans="1:10" x14ac:dyDescent="0.2">
      <c r="A80" s="75"/>
      <c r="B80" s="89" t="s">
        <v>9</v>
      </c>
      <c r="C80" s="360" t="s">
        <v>363</v>
      </c>
      <c r="D80" s="360"/>
      <c r="E80" s="360"/>
      <c r="F80" s="360"/>
      <c r="G80" s="360"/>
      <c r="H80" s="361"/>
      <c r="I80" s="67"/>
      <c r="J80" s="94"/>
    </row>
    <row r="81" spans="1:10" ht="27.95" customHeight="1" x14ac:dyDescent="0.2">
      <c r="A81" s="75"/>
      <c r="B81" s="88" t="s">
        <v>10</v>
      </c>
      <c r="C81" s="348" t="s">
        <v>298</v>
      </c>
      <c r="D81" s="362"/>
      <c r="E81" s="362"/>
      <c r="F81" s="362"/>
      <c r="G81" s="362"/>
      <c r="H81" s="363"/>
      <c r="I81" s="34"/>
      <c r="J81" s="96"/>
    </row>
    <row r="82" spans="1:10" ht="27.95" customHeight="1" x14ac:dyDescent="0.2">
      <c r="A82" s="75"/>
      <c r="B82" s="88" t="s">
        <v>11</v>
      </c>
      <c r="C82" s="348" t="s">
        <v>217</v>
      </c>
      <c r="D82" s="364"/>
      <c r="E82" s="364"/>
      <c r="F82" s="364"/>
      <c r="G82" s="364"/>
      <c r="H82" s="365"/>
      <c r="I82" s="140"/>
      <c r="J82" s="99" t="str">
        <f>IF(I81='Data Validation'!I4,"Please provide a copy of all certificates.","")</f>
        <v/>
      </c>
    </row>
    <row r="83" spans="1:10" ht="14.1" customHeight="1" x14ac:dyDescent="0.2">
      <c r="A83" s="75"/>
      <c r="B83" s="88" t="s">
        <v>12</v>
      </c>
      <c r="C83" s="348" t="s">
        <v>261</v>
      </c>
      <c r="D83" s="349"/>
      <c r="E83" s="349"/>
      <c r="F83" s="349"/>
      <c r="G83" s="349"/>
      <c r="H83" s="350"/>
      <c r="I83" s="34"/>
      <c r="J83" s="95"/>
    </row>
    <row r="84" spans="1:10" ht="27.95" customHeight="1" x14ac:dyDescent="0.2">
      <c r="A84" s="75"/>
      <c r="B84" s="239" t="s">
        <v>14</v>
      </c>
      <c r="C84" s="366" t="s">
        <v>218</v>
      </c>
      <c r="D84" s="366"/>
      <c r="E84" s="366"/>
      <c r="F84" s="366"/>
      <c r="G84" s="366"/>
      <c r="H84" s="367"/>
      <c r="I84" s="34"/>
      <c r="J84" s="95"/>
    </row>
    <row r="85" spans="1:10" ht="27.95" customHeight="1" x14ac:dyDescent="0.2">
      <c r="A85" s="75"/>
      <c r="B85" s="89" t="s">
        <v>16</v>
      </c>
      <c r="C85" s="366" t="s">
        <v>252</v>
      </c>
      <c r="D85" s="366"/>
      <c r="E85" s="366"/>
      <c r="F85" s="366"/>
      <c r="G85" s="366"/>
      <c r="H85" s="367"/>
      <c r="I85" s="34"/>
      <c r="J85" s="95"/>
    </row>
    <row r="86" spans="1:10" ht="27.95" customHeight="1" x14ac:dyDescent="0.2">
      <c r="A86" s="75"/>
      <c r="B86" s="88" t="s">
        <v>17</v>
      </c>
      <c r="C86" s="348" t="s">
        <v>219</v>
      </c>
      <c r="D86" s="349"/>
      <c r="E86" s="349"/>
      <c r="F86" s="349"/>
      <c r="G86" s="349"/>
      <c r="H86" s="350"/>
      <c r="I86" s="34"/>
      <c r="J86" s="95"/>
    </row>
    <row r="87" spans="1:10" ht="26.45" customHeight="1" x14ac:dyDescent="0.2">
      <c r="A87" s="75"/>
      <c r="B87" s="335" t="s">
        <v>147</v>
      </c>
      <c r="C87" s="336"/>
      <c r="D87" s="336"/>
      <c r="E87" s="336"/>
      <c r="F87" s="336"/>
      <c r="G87" s="336"/>
      <c r="H87" s="336"/>
      <c r="I87" s="337"/>
      <c r="J87" s="94"/>
    </row>
    <row r="88" spans="1:10" x14ac:dyDescent="0.2">
      <c r="A88" s="75"/>
      <c r="B88" s="338" t="s">
        <v>362</v>
      </c>
      <c r="C88" s="339"/>
      <c r="D88" s="339"/>
      <c r="E88" s="339"/>
      <c r="F88" s="339"/>
      <c r="G88" s="339"/>
      <c r="H88" s="339"/>
      <c r="I88" s="340"/>
      <c r="J88" s="94"/>
    </row>
    <row r="89" spans="1:10" x14ac:dyDescent="0.2">
      <c r="A89" s="75"/>
      <c r="B89" s="341"/>
      <c r="C89" s="341"/>
      <c r="D89" s="341"/>
      <c r="E89" s="341"/>
      <c r="F89" s="341"/>
      <c r="G89" s="341"/>
      <c r="H89" s="341"/>
      <c r="I89" s="341"/>
      <c r="J89" s="94"/>
    </row>
    <row r="90" spans="1:10" x14ac:dyDescent="0.2">
      <c r="A90" s="75"/>
      <c r="B90" s="342" t="s">
        <v>148</v>
      </c>
      <c r="C90" s="343"/>
      <c r="D90" s="343"/>
      <c r="E90" s="343"/>
      <c r="F90" s="343"/>
      <c r="G90" s="343"/>
      <c r="H90" s="343"/>
      <c r="I90" s="344"/>
      <c r="J90" s="94"/>
    </row>
    <row r="91" spans="1:10" ht="11.45" customHeight="1" x14ac:dyDescent="0.2">
      <c r="A91" s="91"/>
      <c r="B91" s="345"/>
      <c r="C91" s="346"/>
      <c r="D91" s="346"/>
      <c r="E91" s="346"/>
      <c r="F91" s="346"/>
      <c r="G91" s="346"/>
      <c r="H91" s="346"/>
      <c r="I91" s="347"/>
      <c r="J91" s="94"/>
    </row>
    <row r="92" spans="1:10" ht="36.950000000000003" customHeight="1" x14ac:dyDescent="0.2">
      <c r="A92" s="75"/>
      <c r="B92" s="44" t="s">
        <v>9</v>
      </c>
      <c r="C92" s="331" t="s">
        <v>149</v>
      </c>
      <c r="D92" s="331"/>
      <c r="E92" s="331"/>
      <c r="F92" s="331"/>
      <c r="G92" s="331"/>
      <c r="H92" s="331"/>
      <c r="I92" s="332"/>
      <c r="J92" s="94"/>
    </row>
    <row r="93" spans="1:10" ht="12.6" customHeight="1" x14ac:dyDescent="0.2">
      <c r="A93" s="92"/>
      <c r="B93" s="44" t="s">
        <v>10</v>
      </c>
      <c r="C93" s="331" t="s">
        <v>150</v>
      </c>
      <c r="D93" s="331"/>
      <c r="E93" s="331"/>
      <c r="F93" s="331"/>
      <c r="G93" s="331"/>
      <c r="H93" s="331"/>
      <c r="I93" s="332"/>
      <c r="J93" s="94"/>
    </row>
    <row r="94" spans="1:10" ht="24.6" customHeight="1" x14ac:dyDescent="0.2">
      <c r="A94" s="75"/>
      <c r="B94" s="44" t="s">
        <v>11</v>
      </c>
      <c r="C94" s="331" t="s">
        <v>151</v>
      </c>
      <c r="D94" s="331"/>
      <c r="E94" s="331"/>
      <c r="F94" s="331"/>
      <c r="G94" s="331"/>
      <c r="H94" s="331"/>
      <c r="I94" s="332"/>
      <c r="J94" s="94"/>
    </row>
    <row r="95" spans="1:10" x14ac:dyDescent="0.2">
      <c r="A95" s="75"/>
      <c r="B95" s="44" t="s">
        <v>12</v>
      </c>
      <c r="C95" s="331" t="s">
        <v>152</v>
      </c>
      <c r="D95" s="331"/>
      <c r="E95" s="331"/>
      <c r="F95" s="331"/>
      <c r="G95" s="331"/>
      <c r="H95" s="331"/>
      <c r="I95" s="332"/>
      <c r="J95" s="94"/>
    </row>
    <row r="96" spans="1:10" ht="27.75" customHeight="1" x14ac:dyDescent="0.2">
      <c r="A96" s="75"/>
      <c r="B96" s="44" t="s">
        <v>14</v>
      </c>
      <c r="C96" s="331" t="s">
        <v>153</v>
      </c>
      <c r="D96" s="331"/>
      <c r="E96" s="331"/>
      <c r="F96" s="331"/>
      <c r="G96" s="331"/>
      <c r="H96" s="331"/>
      <c r="I96" s="332"/>
      <c r="J96" s="94"/>
    </row>
    <row r="97" spans="1:10" ht="12.6" customHeight="1" x14ac:dyDescent="0.2">
      <c r="A97" s="75"/>
      <c r="B97" s="48" t="s">
        <v>16</v>
      </c>
      <c r="C97" s="333" t="s">
        <v>154</v>
      </c>
      <c r="D97" s="333"/>
      <c r="E97" s="333"/>
      <c r="F97" s="333"/>
      <c r="G97" s="333"/>
      <c r="H97" s="333"/>
      <c r="I97" s="334"/>
      <c r="J97" s="94"/>
    </row>
    <row r="98" spans="1:10" x14ac:dyDescent="0.2">
      <c r="A98" s="85"/>
      <c r="B98" s="101"/>
      <c r="C98" s="86"/>
      <c r="D98" s="86"/>
      <c r="E98" s="86"/>
      <c r="F98" s="86"/>
      <c r="G98" s="86"/>
      <c r="H98" s="86"/>
      <c r="I98" s="86"/>
      <c r="J98" s="102"/>
    </row>
  </sheetData>
  <sheetProtection selectLockedCells="1"/>
  <mergeCells count="95">
    <mergeCell ref="H14:I14"/>
    <mergeCell ref="J1:J2"/>
    <mergeCell ref="B3:I3"/>
    <mergeCell ref="B4:I4"/>
    <mergeCell ref="C5:I5"/>
    <mergeCell ref="B6:B7"/>
    <mergeCell ref="C6:I7"/>
    <mergeCell ref="B9:H9"/>
    <mergeCell ref="B10:I10"/>
    <mergeCell ref="A11:I11"/>
    <mergeCell ref="A12:I12"/>
    <mergeCell ref="C13:H13"/>
    <mergeCell ref="B26:H27"/>
    <mergeCell ref="I26:I27"/>
    <mergeCell ref="D15:H15"/>
    <mergeCell ref="D16:H16"/>
    <mergeCell ref="D17:H17"/>
    <mergeCell ref="D18:H18"/>
    <mergeCell ref="C19:H19"/>
    <mergeCell ref="C20:H20"/>
    <mergeCell ref="C21:H21"/>
    <mergeCell ref="C22:H22"/>
    <mergeCell ref="C23:H23"/>
    <mergeCell ref="B24:I24"/>
    <mergeCell ref="A25:I25"/>
    <mergeCell ref="C39:I39"/>
    <mergeCell ref="C28:H28"/>
    <mergeCell ref="C29:H29"/>
    <mergeCell ref="C30:H30"/>
    <mergeCell ref="C31:H31"/>
    <mergeCell ref="C32:H32"/>
    <mergeCell ref="C33:H33"/>
    <mergeCell ref="C34:H34"/>
    <mergeCell ref="B35:G35"/>
    <mergeCell ref="B36:I36"/>
    <mergeCell ref="A37:I37"/>
    <mergeCell ref="C38:H38"/>
    <mergeCell ref="D51:H51"/>
    <mergeCell ref="D40:H40"/>
    <mergeCell ref="D41:H41"/>
    <mergeCell ref="D42:H42"/>
    <mergeCell ref="D43:H43"/>
    <mergeCell ref="C44:H44"/>
    <mergeCell ref="C45:H45"/>
    <mergeCell ref="C46:H46"/>
    <mergeCell ref="C47:H47"/>
    <mergeCell ref="C48:I48"/>
    <mergeCell ref="D49:H49"/>
    <mergeCell ref="D50:H50"/>
    <mergeCell ref="C63:H63"/>
    <mergeCell ref="D52:H52"/>
    <mergeCell ref="C53:H53"/>
    <mergeCell ref="C54:I54"/>
    <mergeCell ref="D55:H55"/>
    <mergeCell ref="D56:H56"/>
    <mergeCell ref="D57:H57"/>
    <mergeCell ref="B58:I58"/>
    <mergeCell ref="A59:I59"/>
    <mergeCell ref="C60:H60"/>
    <mergeCell ref="C61:H61"/>
    <mergeCell ref="C62:H62"/>
    <mergeCell ref="C74:H74"/>
    <mergeCell ref="C64:H64"/>
    <mergeCell ref="C65:E65"/>
    <mergeCell ref="F65:I65"/>
    <mergeCell ref="C66:H66"/>
    <mergeCell ref="D67:H67"/>
    <mergeCell ref="D68:H68"/>
    <mergeCell ref="D69:H69"/>
    <mergeCell ref="D70:H70"/>
    <mergeCell ref="D71:H71"/>
    <mergeCell ref="A72:I72"/>
    <mergeCell ref="C73:H73"/>
    <mergeCell ref="C86:H86"/>
    <mergeCell ref="B75:I75"/>
    <mergeCell ref="B76:I76"/>
    <mergeCell ref="A77:I77"/>
    <mergeCell ref="B78:I78"/>
    <mergeCell ref="B79:I79"/>
    <mergeCell ref="C80:H80"/>
    <mergeCell ref="C81:H81"/>
    <mergeCell ref="C82:H82"/>
    <mergeCell ref="C83:H83"/>
    <mergeCell ref="C84:H84"/>
    <mergeCell ref="C85:H85"/>
    <mergeCell ref="C94:I94"/>
    <mergeCell ref="C95:I95"/>
    <mergeCell ref="C96:I96"/>
    <mergeCell ref="C97:I97"/>
    <mergeCell ref="B87:I87"/>
    <mergeCell ref="B88:I88"/>
    <mergeCell ref="B89:I89"/>
    <mergeCell ref="B90:I91"/>
    <mergeCell ref="C92:I92"/>
    <mergeCell ref="C93:I93"/>
  </mergeCells>
  <conditionalFormatting sqref="F65:I65">
    <cfRule type="containsBlanks" dxfId="279" priority="27">
      <formula>LEN(TRIM(F65))=0</formula>
    </cfRule>
  </conditionalFormatting>
  <conditionalFormatting sqref="H14 I15:I19 I67:I71 I80 I82">
    <cfRule type="containsBlanks" dxfId="277" priority="13">
      <formula>LEN(TRIM(H14))=0</formula>
    </cfRule>
  </conditionalFormatting>
  <conditionalFormatting sqref="H14:I14 I15:I19">
    <cfRule type="notContainsBlanks" dxfId="276" priority="1">
      <formula>LEN(TRIM(H14))&gt;0</formula>
    </cfRule>
  </conditionalFormatting>
  <conditionalFormatting sqref="I9">
    <cfRule type="containsBlanks" dxfId="275" priority="91">
      <formula>LEN(TRIM(I9))=0</formula>
    </cfRule>
    <cfRule type="containsText" dxfId="274" priority="90" operator="containsText" text="N">
      <formula>NOT(ISERROR(SEARCH("N",I9)))</formula>
    </cfRule>
    <cfRule type="containsText" dxfId="273" priority="89" operator="containsText" text="Y">
      <formula>NOT(ISERROR(SEARCH("Y",I9)))</formula>
    </cfRule>
  </conditionalFormatting>
  <conditionalFormatting sqref="I13">
    <cfRule type="containsBlanks" dxfId="272" priority="94">
      <formula>LEN(TRIM(I13))=0</formula>
    </cfRule>
    <cfRule type="containsText" dxfId="271" priority="93" operator="containsText" text="N">
      <formula>NOT(ISERROR(SEARCH("N",I13)))</formula>
    </cfRule>
    <cfRule type="containsText" dxfId="270" priority="92" operator="containsText" text="Y">
      <formula>NOT(ISERROR(SEARCH("Y",I13)))</formula>
    </cfRule>
  </conditionalFormatting>
  <conditionalFormatting sqref="I20:I23">
    <cfRule type="containsBlanks" dxfId="269" priority="87">
      <formula>LEN(TRIM(I20))=0</formula>
    </cfRule>
    <cfRule type="containsText" dxfId="268" priority="85" operator="containsText" text="Y">
      <formula>NOT(ISERROR(SEARCH("Y",I20)))</formula>
    </cfRule>
    <cfRule type="containsText" dxfId="267" priority="86" operator="containsText" text="N">
      <formula>NOT(ISERROR(SEARCH("N",I20)))</formula>
    </cfRule>
  </conditionalFormatting>
  <conditionalFormatting sqref="I28:I34">
    <cfRule type="containsBlanks" dxfId="263" priority="80">
      <formula>LEN(TRIM(I28))=0</formula>
    </cfRule>
    <cfRule type="containsBlanks" dxfId="262" priority="79">
      <formula>LEN(TRIM(I28))=0</formula>
    </cfRule>
  </conditionalFormatting>
  <conditionalFormatting sqref="I38">
    <cfRule type="containsBlanks" dxfId="261" priority="78">
      <formula>LEN(TRIM(I38))=0</formula>
    </cfRule>
  </conditionalFormatting>
  <conditionalFormatting sqref="I40:I47">
    <cfRule type="containsBlanks" dxfId="260" priority="77">
      <formula>LEN(TRIM(I40))=0</formula>
    </cfRule>
    <cfRule type="containsText" dxfId="259" priority="76" operator="containsText" text="N">
      <formula>NOT(ISERROR(SEARCH("N",I40)))</formula>
    </cfRule>
    <cfRule type="containsText" dxfId="258" priority="75" operator="containsText" text="Y">
      <formula>NOT(ISERROR(SEARCH("Y",I40)))</formula>
    </cfRule>
  </conditionalFormatting>
  <conditionalFormatting sqref="I49:I52">
    <cfRule type="containsText" dxfId="256" priority="73" operator="containsText" text="N">
      <formula>NOT(ISERROR(SEARCH("N",I49)))</formula>
    </cfRule>
    <cfRule type="containsText" dxfId="255" priority="72" operator="containsText" text="Y">
      <formula>NOT(ISERROR(SEARCH("Y",I49)))</formula>
    </cfRule>
  </conditionalFormatting>
  <conditionalFormatting sqref="I49:I53">
    <cfRule type="containsBlanks" dxfId="253" priority="74">
      <formula>LEN(TRIM(I49))=0</formula>
    </cfRule>
  </conditionalFormatting>
  <conditionalFormatting sqref="I55:I57">
    <cfRule type="containsText" dxfId="248" priority="21" operator="containsText" text="Y">
      <formula>NOT(ISERROR(SEARCH("Y",I55)))</formula>
    </cfRule>
    <cfRule type="containsText" dxfId="247" priority="22" operator="containsText" text="N">
      <formula>NOT(ISERROR(SEARCH("N",I55)))</formula>
    </cfRule>
    <cfRule type="containsBlanks" dxfId="246" priority="23">
      <formula>LEN(TRIM(I55))=0</formula>
    </cfRule>
  </conditionalFormatting>
  <conditionalFormatting sqref="I60:I61">
    <cfRule type="containsText" dxfId="245" priority="70" operator="containsText" text="N">
      <formula>NOT(ISERROR(SEARCH("N",I60)))</formula>
    </cfRule>
    <cfRule type="containsText" dxfId="244" priority="69" operator="containsText" text="Y">
      <formula>NOT(ISERROR(SEARCH("Y",I60)))</formula>
    </cfRule>
  </conditionalFormatting>
  <conditionalFormatting sqref="I60:I63">
    <cfRule type="containsBlanks" dxfId="243" priority="71">
      <formula>LEN(TRIM(I60))=0</formula>
    </cfRule>
  </conditionalFormatting>
  <conditionalFormatting sqref="I64">
    <cfRule type="containsText" dxfId="242" priority="39" operator="containsText" text="Y">
      <formula>NOT(ISERROR(SEARCH("Y",I64)))</formula>
    </cfRule>
    <cfRule type="containsText" dxfId="241" priority="40" operator="containsText" text="N">
      <formula>NOT(ISERROR(SEARCH("N",I64)))</formula>
    </cfRule>
    <cfRule type="containsBlanks" dxfId="240" priority="41">
      <formula>LEN(TRIM(I64))=0</formula>
    </cfRule>
  </conditionalFormatting>
  <conditionalFormatting sqref="I67">
    <cfRule type="expression" dxfId="239" priority="95">
      <formula>$I$67&lt;=TODAY()-1825</formula>
    </cfRule>
  </conditionalFormatting>
  <conditionalFormatting sqref="I68">
    <cfRule type="expression" dxfId="238" priority="17">
      <formula>$I$68&lt;=TODAY()-1825</formula>
    </cfRule>
  </conditionalFormatting>
  <conditionalFormatting sqref="I69">
    <cfRule type="expression" dxfId="237" priority="16">
      <formula>$I$69&lt;=TODAY()-1825</formula>
    </cfRule>
  </conditionalFormatting>
  <conditionalFormatting sqref="I70">
    <cfRule type="expression" dxfId="236" priority="15">
      <formula>$I$70&lt;=TODAY()-1825</formula>
    </cfRule>
  </conditionalFormatting>
  <conditionalFormatting sqref="I71">
    <cfRule type="expression" dxfId="235" priority="14">
      <formula>$I$71&lt;=TODAY()-1825</formula>
    </cfRule>
  </conditionalFormatting>
  <conditionalFormatting sqref="I73:I74">
    <cfRule type="containsBlanks" dxfId="234" priority="61">
      <formula>LEN(TRIM(I73))=0</formula>
    </cfRule>
    <cfRule type="containsText" dxfId="233" priority="60" operator="containsText" text="N">
      <formula>NOT(ISERROR(SEARCH("N",I73)))</formula>
    </cfRule>
    <cfRule type="containsText" dxfId="232" priority="59" operator="containsText" text="Y">
      <formula>NOT(ISERROR(SEARCH("Y",I73)))</formula>
    </cfRule>
  </conditionalFormatting>
  <conditionalFormatting sqref="I81">
    <cfRule type="containsText" dxfId="231" priority="54" operator="containsText" text="Y">
      <formula>NOT(ISERROR(SEARCH("Y",I81)))</formula>
    </cfRule>
    <cfRule type="containsBlanks" dxfId="230" priority="56">
      <formula>LEN(TRIM(I81))=0</formula>
    </cfRule>
    <cfRule type="containsText" dxfId="229" priority="55" operator="containsText" text="N">
      <formula>NOT(ISERROR(SEARCH("N",I81)))</formula>
    </cfRule>
  </conditionalFormatting>
  <conditionalFormatting sqref="I83:I86">
    <cfRule type="containsText" dxfId="227" priority="51" operator="containsText" text="Y">
      <formula>NOT(ISERROR(SEARCH("Y",I83)))</formula>
    </cfRule>
    <cfRule type="containsText" dxfId="226" priority="52" operator="containsText" text="N">
      <formula>NOT(ISERROR(SEARCH("N",I83)))</formula>
    </cfRule>
    <cfRule type="containsBlanks" dxfId="225" priority="53">
      <formula>LEN(TRIM(I83))=0</formula>
    </cfRule>
  </conditionalFormatting>
  <printOptions horizontalCentered="1"/>
  <pageMargins left="0.25" right="0.25" top="0.25" bottom="0.25" header="0.25" footer="0.25"/>
  <pageSetup scale="73" fitToHeight="0" orientation="landscape" r:id="rId1"/>
  <headerFooter alignWithMargins="0"/>
  <rowBreaks count="2" manualBreakCount="2">
    <brk id="35" max="16383" man="1"/>
    <brk id="75"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6" id="{675E6D2C-56CB-46CF-84D7-CACEA7F81DDA}">
            <xm:f>Gen!$E$40='Data Validation'!$I$5</xm:f>
            <x14:dxf>
              <font>
                <color theme="0" tint="-4.9989318521683403E-2"/>
              </font>
              <fill>
                <patternFill>
                  <bgColor theme="0" tint="-4.9989318521683403E-2"/>
                </patternFill>
              </fill>
              <border>
                <left/>
                <right/>
                <top/>
                <bottom/>
              </border>
            </x14:dxf>
          </x14:cfRule>
          <xm:sqref>A15:I97 A14:H14 A4:I13</xm:sqref>
        </x14:conditionalFormatting>
        <x14:conditionalFormatting xmlns:xm="http://schemas.microsoft.com/office/excel/2006/main">
          <x14:cfRule type="expression" priority="215" id="{FEE63DBC-A57D-4155-B2B6-54C622E222F9}">
            <xm:f>Gen!$E$40='Data Validation'!$I$66</xm:f>
            <x14:dxf>
              <font>
                <color theme="0" tint="-4.9989318521683403E-2"/>
              </font>
              <fill>
                <patternFill>
                  <bgColor theme="0" tint="-4.9989318521683403E-2"/>
                </patternFill>
              </fill>
              <border>
                <left/>
                <right/>
                <top/>
                <bottom/>
                <vertical/>
                <horizontal/>
              </border>
            </x14:dxf>
          </x14:cfRule>
          <xm:sqref>A15:J98 A4:J13 A14:H14 J14</xm:sqref>
        </x14:conditionalFormatting>
        <x14:conditionalFormatting xmlns:xm="http://schemas.microsoft.com/office/excel/2006/main">
          <x14:cfRule type="expression" priority="7" id="{C85436CB-B0B3-4339-A286-22354321CF88}">
            <xm:f>$I$13='Data Validation'!$I$5</xm:f>
            <x14:dxf>
              <font>
                <color theme="0" tint="-4.9989318521683403E-2"/>
              </font>
              <fill>
                <patternFill>
                  <bgColor theme="0" tint="-4.9989318521683403E-2"/>
                </patternFill>
              </fill>
              <border>
                <left style="thin">
                  <color auto="1"/>
                </left>
                <right style="thin">
                  <color auto="1"/>
                </right>
                <top style="thin">
                  <color auto="1"/>
                </top>
                <bottom style="thin">
                  <color auto="1"/>
                </bottom>
                <vertical/>
                <horizontal/>
              </border>
            </x14:dxf>
          </x14:cfRule>
          <xm:sqref>B14:H14 B15:I18</xm:sqref>
        </x14:conditionalFormatting>
        <x14:conditionalFormatting xmlns:xm="http://schemas.microsoft.com/office/excel/2006/main">
          <x14:cfRule type="expression" priority="5" id="{69FFC6D4-FE76-4BB1-8986-2CD5F501C7CD}">
            <xm:f>Gen!$E$40='Data Validation'!$I$5</xm:f>
            <x14:dxf>
              <font>
                <color theme="1"/>
              </font>
            </x14:dxf>
          </x14:cfRule>
          <xm:sqref>B3:I3</xm:sqref>
        </x14:conditionalFormatting>
        <x14:conditionalFormatting xmlns:xm="http://schemas.microsoft.com/office/excel/2006/main">
          <x14:cfRule type="expression" priority="4" id="{D62C3CFD-F7C1-4F18-A671-A902D266AF2B}">
            <xm:f>$I$9='Data Validation'!$I$5</xm:f>
            <x14:dxf>
              <font>
                <color theme="0" tint="-4.9989318521683403E-2"/>
              </font>
              <fill>
                <patternFill>
                  <bgColor theme="0" tint="-4.9989318521683403E-2"/>
                </patternFill>
              </fill>
              <border>
                <left/>
                <right/>
                <top/>
                <bottom/>
                <vertical/>
                <horizontal/>
              </border>
            </x14:dxf>
          </x14:cfRule>
          <xm:sqref>B78:I97</xm:sqref>
        </x14:conditionalFormatting>
        <x14:conditionalFormatting xmlns:xm="http://schemas.microsoft.com/office/excel/2006/main">
          <x14:cfRule type="expression" priority="26" id="{268D0533-290B-40D2-9ACE-DDD43A012FCC}">
            <xm:f>$I$64='Data Validation'!$I$5</xm:f>
            <x14:dxf>
              <fill>
                <patternFill>
                  <bgColor theme="0"/>
                </patternFill>
              </fill>
            </x14:dxf>
          </x14:cfRule>
          <xm:sqref>F65:I65</xm:sqref>
        </x14:conditionalFormatting>
        <x14:conditionalFormatting xmlns:xm="http://schemas.microsoft.com/office/excel/2006/main">
          <x14:cfRule type="expression" priority="88" id="{4103058D-281C-4B35-A40C-26C982F08AC9}">
            <xm:f>$I$13='Data Validation'!$I$5</xm:f>
            <x14:dxf>
              <fill>
                <patternFill>
                  <bgColor theme="0"/>
                </patternFill>
              </fill>
            </x14:dxf>
          </x14:cfRule>
          <xm:sqref>H14 I15:I18</xm:sqref>
        </x14:conditionalFormatting>
        <x14:conditionalFormatting xmlns:xm="http://schemas.microsoft.com/office/excel/2006/main">
          <x14:cfRule type="expression" priority="84" id="{C34965A9-F1CE-423B-9026-DFF761793FF1}">
            <xm:f>$I$20='Data Validation'!$I$5</xm:f>
            <x14:dxf>
              <fill>
                <patternFill>
                  <bgColor theme="0"/>
                </patternFill>
              </fill>
            </x14:dxf>
          </x14:cfRule>
          <xm:sqref>I21</xm:sqref>
        </x14:conditionalFormatting>
        <x14:conditionalFormatting xmlns:xm="http://schemas.microsoft.com/office/excel/2006/main">
          <x14:cfRule type="expression" priority="2" id="{946B9C8C-56DA-4520-A244-D3A1FC2D7FA4}">
            <xm:f>$I$20='Data Validation'!$I$5</xm:f>
            <x14:dxf>
              <fill>
                <patternFill>
                  <bgColor theme="0"/>
                </patternFill>
              </fill>
            </x14:dxf>
          </x14:cfRule>
          <x14:cfRule type="expression" priority="43" id="{A4554F3D-059D-4737-97CF-CBC95E6E7286}">
            <xm:f>$I$21='Data Validation'!$I$5</xm:f>
            <x14:dxf>
              <fill>
                <patternFill>
                  <bgColor theme="0"/>
                </patternFill>
              </fill>
            </x14:dxf>
          </x14:cfRule>
          <xm:sqref>I22</xm:sqref>
        </x14:conditionalFormatting>
        <x14:conditionalFormatting xmlns:xm="http://schemas.microsoft.com/office/excel/2006/main">
          <x14:cfRule type="expression" priority="19" id="{54004D4E-317D-4BE9-9AB0-7B9DBFD66C48}">
            <xm:f>$I$45='Data Validation'!$I$5</xm:f>
            <x14:dxf>
              <fill>
                <patternFill>
                  <bgColor theme="0"/>
                </patternFill>
              </fill>
            </x14:dxf>
          </x14:cfRule>
          <xm:sqref>I46</xm:sqref>
        </x14:conditionalFormatting>
        <x14:conditionalFormatting xmlns:xm="http://schemas.microsoft.com/office/excel/2006/main">
          <x14:cfRule type="expression" priority="37" id="{19630A50-9332-45AE-BDFC-24979C6EB5DB}">
            <xm:f>$H$49='Data Validation'!$I$5</xm:f>
            <x14:dxf>
              <fill>
                <patternFill>
                  <bgColor theme="0"/>
                </patternFill>
              </fill>
            </x14:dxf>
          </x14:cfRule>
          <xm:sqref>I49:I52</xm:sqref>
        </x14:conditionalFormatting>
        <x14:conditionalFormatting xmlns:xm="http://schemas.microsoft.com/office/excel/2006/main">
          <x14:cfRule type="expression" priority="36" id="{155B5224-C4EA-4941-B3D4-AC84AD9476D5}">
            <xm:f>$H$50='Data Validation'!$I$5</xm:f>
            <x14:dxf>
              <fill>
                <patternFill>
                  <bgColor theme="0"/>
                </patternFill>
              </fill>
            </x14:dxf>
          </x14:cfRule>
          <xm:sqref>I50</xm:sqref>
        </x14:conditionalFormatting>
        <x14:conditionalFormatting xmlns:xm="http://schemas.microsoft.com/office/excel/2006/main">
          <x14:cfRule type="expression" priority="35" id="{7EC57B81-F26A-43C3-A165-6AFA634E520C}">
            <xm:f>$H$51='Data Validation'!$I$5</xm:f>
            <x14:dxf>
              <fill>
                <patternFill>
                  <bgColor theme="0"/>
                </patternFill>
              </fill>
            </x14:dxf>
          </x14:cfRule>
          <xm:sqref>I51</xm:sqref>
        </x14:conditionalFormatting>
        <x14:conditionalFormatting xmlns:xm="http://schemas.microsoft.com/office/excel/2006/main">
          <x14:cfRule type="expression" priority="34" id="{67CB8356-13D3-4319-8DC3-F84B00954526}">
            <xm:f>$H$52='Data Validation'!$I$5</xm:f>
            <x14:dxf>
              <fill>
                <patternFill>
                  <bgColor theme="0"/>
                </patternFill>
              </fill>
            </x14:dxf>
          </x14:cfRule>
          <xm:sqref>I52</xm:sqref>
        </x14:conditionalFormatting>
        <x14:conditionalFormatting xmlns:xm="http://schemas.microsoft.com/office/excel/2006/main">
          <x14:cfRule type="expression" priority="20" id="{48B1E02F-E219-4AF0-9056-33773A94726F}">
            <xm:f>$H$49='Data Validation'!$I$5</xm:f>
            <x14:dxf>
              <fill>
                <patternFill>
                  <bgColor theme="0"/>
                </patternFill>
              </fill>
            </x14:dxf>
          </x14:cfRule>
          <xm:sqref>I55:I57</xm:sqref>
        </x14:conditionalFormatting>
        <x14:conditionalFormatting xmlns:xm="http://schemas.microsoft.com/office/excel/2006/main">
          <x14:cfRule type="expression" priority="48" id="{7714422D-0B03-4A63-A835-6EAF13B68ACE}">
            <xm:f>$I$81='Data Validation'!$I$5</xm:f>
            <x14:dxf>
              <fill>
                <patternFill>
                  <bgColor theme="0"/>
                </patternFill>
              </fill>
            </x14:dxf>
          </x14:cfRule>
          <xm:sqref>I82</xm:sqref>
        </x14:conditionalFormatting>
        <x14:conditionalFormatting xmlns:xm="http://schemas.microsoft.com/office/excel/2006/main">
          <x14:cfRule type="expression" priority="83" id="{336569A2-96DE-4D72-A59E-CC79B311F8F8}">
            <xm:f>$I$20='Data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J20</xm:sqref>
        </x14:conditionalFormatting>
        <x14:conditionalFormatting xmlns:xm="http://schemas.microsoft.com/office/excel/2006/main">
          <x14:cfRule type="expression" priority="24" id="{22E307FF-F191-412F-91A7-585F7F0A8096}">
            <xm:f>$I$21='Data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J21</xm:sqref>
        </x14:conditionalFormatting>
        <x14:conditionalFormatting xmlns:xm="http://schemas.microsoft.com/office/excel/2006/main">
          <x14:cfRule type="expression" priority="82" id="{63526B97-836F-4751-A8C3-A7E883887E96}">
            <xm:f>$I$22='Data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J22</xm:sqref>
        </x14:conditionalFormatting>
        <x14:conditionalFormatting xmlns:xm="http://schemas.microsoft.com/office/excel/2006/main">
          <x14:cfRule type="expression" priority="81" id="{B6FD7ADD-6828-4CF4-98E8-6A444878F312}">
            <xm:f>$I$23='Data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J23</xm:sqref>
        </x14:conditionalFormatting>
        <x14:conditionalFormatting xmlns:xm="http://schemas.microsoft.com/office/excel/2006/main">
          <x14:cfRule type="expression" priority="12" id="{E8DE845E-0299-4DC2-9B03-C21E69DDD277}">
            <xm:f>$I$40='Data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J40</xm:sqref>
        </x14:conditionalFormatting>
        <x14:conditionalFormatting xmlns:xm="http://schemas.microsoft.com/office/excel/2006/main">
          <x14:cfRule type="expression" priority="11" id="{6B554B9E-C2EF-4D9F-B7E7-27F29E64301F}">
            <xm:f>$I$41='Data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J41</xm:sqref>
        </x14:conditionalFormatting>
        <x14:conditionalFormatting xmlns:xm="http://schemas.microsoft.com/office/excel/2006/main">
          <x14:cfRule type="expression" priority="10" id="{B2BFB526-A8B8-4944-8B84-8DFD8D6D92B1}">
            <xm:f>$I$42='Data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J42</xm:sqref>
        </x14:conditionalFormatting>
        <x14:conditionalFormatting xmlns:xm="http://schemas.microsoft.com/office/excel/2006/main">
          <x14:cfRule type="expression" priority="9" id="{4EF4C7BD-71B1-4FD5-B7DE-2DBC900B05D7}">
            <xm:f>$I$43='Data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J43</xm:sqref>
        </x14:conditionalFormatting>
        <x14:conditionalFormatting xmlns:xm="http://schemas.microsoft.com/office/excel/2006/main">
          <x14:cfRule type="expression" priority="8" id="{940092D1-4DB0-4434-B37B-B37F4E0F9180}">
            <xm:f>$I$44='Data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J44</xm:sqref>
        </x14:conditionalFormatting>
        <x14:conditionalFormatting xmlns:xm="http://schemas.microsoft.com/office/excel/2006/main">
          <x14:cfRule type="expression" priority="42" id="{F54394F6-8AEA-49C5-9133-F87CC9788725}">
            <xm:f>$I$45='Data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J45</xm:sqref>
        </x14:conditionalFormatting>
        <x14:conditionalFormatting xmlns:xm="http://schemas.microsoft.com/office/excel/2006/main">
          <x14:cfRule type="expression" priority="18" id="{C63C8EE1-E65F-4A99-BC8C-EAF95DECFA5B}">
            <xm:f>$I$47='Data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J47</xm:sqref>
        </x14:conditionalFormatting>
        <x14:conditionalFormatting xmlns:xm="http://schemas.microsoft.com/office/excel/2006/main">
          <x14:cfRule type="expression" priority="38" id="{78171267-C2E2-4A90-85C2-530D61D31D08}">
            <xm:f>AND($H$49='Data Validation'!$I$4,$I$49='Data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J49</xm:sqref>
        </x14:conditionalFormatting>
        <x14:conditionalFormatting xmlns:xm="http://schemas.microsoft.com/office/excel/2006/main">
          <x14:cfRule type="expression" priority="33" id="{92C80968-57A5-459F-BCDF-F386B9157332}">
            <xm:f>AND($H$50='Data Validation'!$I$4,$I$50='Data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J50</xm:sqref>
        </x14:conditionalFormatting>
        <x14:conditionalFormatting xmlns:xm="http://schemas.microsoft.com/office/excel/2006/main">
          <x14:cfRule type="expression" priority="32" id="{1EEFB118-5716-476F-9744-0C4E63803BF4}">
            <xm:f>AND($H$51='Data Validation'!$I$4,$I$51='Data Validation'!$I$5)</xm:f>
            <x14:dxf>
              <fill>
                <patternFill>
                  <bgColor theme="2" tint="-9.9948118533890809E-2"/>
                </patternFill>
              </fill>
              <border>
                <left style="thin">
                  <color auto="1"/>
                </left>
                <right style="thin">
                  <color auto="1"/>
                </right>
                <top style="thin">
                  <color auto="1"/>
                </top>
                <bottom style="thin">
                  <color auto="1"/>
                </bottom>
              </border>
            </x14:dxf>
          </x14:cfRule>
          <xm:sqref>J51</xm:sqref>
        </x14:conditionalFormatting>
        <x14:conditionalFormatting xmlns:xm="http://schemas.microsoft.com/office/excel/2006/main">
          <x14:cfRule type="expression" priority="31" id="{2246D583-10B2-4983-B6DA-5B60A2467DDB}">
            <xm:f>AND($H$52='Data Validation'!$I$4,$I$52='Data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J52</xm:sqref>
        </x14:conditionalFormatting>
        <x14:conditionalFormatting xmlns:xm="http://schemas.microsoft.com/office/excel/2006/main">
          <x14:cfRule type="expression" priority="30" id="{37E53744-3B1B-484C-A9D7-B066696B63E1}">
            <xm:f>AND($H$55='Data Validation'!$I$4,$I$55='Data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J55</xm:sqref>
        </x14:conditionalFormatting>
        <x14:conditionalFormatting xmlns:xm="http://schemas.microsoft.com/office/excel/2006/main">
          <x14:cfRule type="expression" priority="29" id="{3CF6AF8C-F807-4915-99D2-A7CD1A8E0F68}">
            <xm:f>AND($H$56='Data Validation'!$I$4,$I$56='Data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J56</xm:sqref>
        </x14:conditionalFormatting>
        <x14:conditionalFormatting xmlns:xm="http://schemas.microsoft.com/office/excel/2006/main">
          <x14:cfRule type="expression" priority="28" id="{00E884FA-CE89-4820-B879-E5D14984C1F4}">
            <xm:f>AND($H$57='Data Validation'!$I$4,$I$57='Data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J57</xm:sqref>
        </x14:conditionalFormatting>
        <x14:conditionalFormatting xmlns:xm="http://schemas.microsoft.com/office/excel/2006/main">
          <x14:cfRule type="expression" priority="68" id="{FDD4B920-E5EA-42DA-9555-9D8282CC3313}">
            <xm:f>$I$60='Data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J60</xm:sqref>
        </x14:conditionalFormatting>
        <x14:conditionalFormatting xmlns:xm="http://schemas.microsoft.com/office/excel/2006/main">
          <x14:cfRule type="expression" priority="67" id="{29A05AF8-4665-450C-92EB-745D79F9C654}">
            <xm:f>$I$61='Data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J61</xm:sqref>
        </x14:conditionalFormatting>
        <x14:conditionalFormatting xmlns:xm="http://schemas.microsoft.com/office/excel/2006/main">
          <x14:cfRule type="expression" priority="25" id="{76F062A8-DFCE-4B39-A000-D3ED9472CBCF}">
            <xm:f>$I$64='Data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J64</xm:sqref>
        </x14:conditionalFormatting>
        <x14:conditionalFormatting xmlns:xm="http://schemas.microsoft.com/office/excel/2006/main">
          <x14:cfRule type="expression" priority="66" id="{4F4CC364-36EF-482B-B6A8-262495AFFCC9}">
            <xm:f>$H$67='Data Validation'!$I$5</xm:f>
            <x14:dxf>
              <fill>
                <patternFill>
                  <bgColor theme="5" tint="0.59996337778862885"/>
                </patternFill>
              </fill>
              <border>
                <left style="thin">
                  <color auto="1"/>
                </left>
                <right style="thin">
                  <color auto="1"/>
                </right>
                <top style="thin">
                  <color auto="1"/>
                </top>
                <bottom style="thin">
                  <color auto="1"/>
                </bottom>
                <vertical/>
                <horizontal/>
              </border>
            </x14:dxf>
          </x14:cfRule>
          <xm:sqref>J67</xm:sqref>
        </x14:conditionalFormatting>
        <x14:conditionalFormatting xmlns:xm="http://schemas.microsoft.com/office/excel/2006/main">
          <x14:cfRule type="expression" priority="65" id="{19F5CEC8-D522-445D-9CFF-F4F34979F67C}">
            <xm:f>$H$68='Data Validation'!$I$5</xm:f>
            <x14:dxf>
              <fill>
                <patternFill>
                  <bgColor theme="5" tint="0.59996337778862885"/>
                </patternFill>
              </fill>
              <border>
                <left style="thin">
                  <color auto="1"/>
                </left>
                <right style="thin">
                  <color auto="1"/>
                </right>
                <top style="thin">
                  <color auto="1"/>
                </top>
                <bottom style="thin">
                  <color auto="1"/>
                </bottom>
                <vertical/>
                <horizontal/>
              </border>
            </x14:dxf>
          </x14:cfRule>
          <xm:sqref>J68</xm:sqref>
        </x14:conditionalFormatting>
        <x14:conditionalFormatting xmlns:xm="http://schemas.microsoft.com/office/excel/2006/main">
          <x14:cfRule type="expression" priority="64" id="{8AB5BCD1-6CB9-47AC-91ED-B643236D2092}">
            <xm:f>$H$69='Data Validation'!$I$5</xm:f>
            <x14:dxf>
              <fill>
                <patternFill>
                  <bgColor theme="5" tint="0.59996337778862885"/>
                </patternFill>
              </fill>
              <border>
                <left style="thin">
                  <color auto="1"/>
                </left>
                <right style="thin">
                  <color auto="1"/>
                </right>
                <top style="thin">
                  <color auto="1"/>
                </top>
                <bottom style="thin">
                  <color auto="1"/>
                </bottom>
                <vertical/>
                <horizontal/>
              </border>
            </x14:dxf>
          </x14:cfRule>
          <xm:sqref>J69</xm:sqref>
        </x14:conditionalFormatting>
        <x14:conditionalFormatting xmlns:xm="http://schemas.microsoft.com/office/excel/2006/main">
          <x14:cfRule type="expression" priority="63" id="{685612E4-2B36-4257-BFB9-BAD22AFF3CB5}">
            <xm:f>$H$70='Data Validation'!$I$5</xm:f>
            <x14:dxf>
              <fill>
                <patternFill>
                  <bgColor theme="5" tint="0.59996337778862885"/>
                </patternFill>
              </fill>
              <border>
                <left style="thin">
                  <color auto="1"/>
                </left>
                <right style="thin">
                  <color auto="1"/>
                </right>
                <top style="thin">
                  <color auto="1"/>
                </top>
                <bottom style="thin">
                  <color auto="1"/>
                </bottom>
                <vertical/>
                <horizontal/>
              </border>
            </x14:dxf>
          </x14:cfRule>
          <xm:sqref>J70</xm:sqref>
        </x14:conditionalFormatting>
        <x14:conditionalFormatting xmlns:xm="http://schemas.microsoft.com/office/excel/2006/main">
          <x14:cfRule type="expression" priority="62" id="{65832C16-43C6-47F5-82BF-7637F03C9BFA}">
            <xm:f>$H$71='Data Validation'!$I$5</xm:f>
            <x14:dxf>
              <fill>
                <patternFill>
                  <bgColor theme="5" tint="0.59996337778862885"/>
                </patternFill>
              </fill>
              <border>
                <left style="thin">
                  <color auto="1"/>
                </left>
                <right style="thin">
                  <color auto="1"/>
                </right>
                <top style="thin">
                  <color auto="1"/>
                </top>
                <bottom style="thin">
                  <color auto="1"/>
                </bottom>
                <vertical/>
                <horizontal/>
              </border>
            </x14:dxf>
          </x14:cfRule>
          <xm:sqref>J71</xm:sqref>
        </x14:conditionalFormatting>
        <x14:conditionalFormatting xmlns:xm="http://schemas.microsoft.com/office/excel/2006/main">
          <x14:cfRule type="expression" priority="58" id="{8E9C8AC3-FB83-486C-8AD0-6EDB0EE7C4EB}">
            <xm:f>$I$73='Data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J73</xm:sqref>
        </x14:conditionalFormatting>
        <x14:conditionalFormatting xmlns:xm="http://schemas.microsoft.com/office/excel/2006/main">
          <x14:cfRule type="expression" priority="57" id="{B24ED715-70B3-4BF8-B24C-3AC2612150FF}">
            <xm:f>$I$74='Data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J74</xm:sqref>
        </x14:conditionalFormatting>
        <x14:conditionalFormatting xmlns:xm="http://schemas.microsoft.com/office/excel/2006/main">
          <x14:cfRule type="expression" priority="49" id="{05ACFDF5-2D22-4D94-A364-FB32E9CE5B70}">
            <xm:f>$I$81='Data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J81</xm:sqref>
        </x14:conditionalFormatting>
        <x14:conditionalFormatting xmlns:xm="http://schemas.microsoft.com/office/excel/2006/main">
          <x14:cfRule type="expression" priority="50" id="{5DD2E963-EE5B-4EA2-9F3A-C9ACBC7B3187}">
            <xm:f>$I$81='Data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J82</xm:sqref>
        </x14:conditionalFormatting>
        <x14:conditionalFormatting xmlns:xm="http://schemas.microsoft.com/office/excel/2006/main">
          <x14:cfRule type="expression" priority="47" id="{8B69773F-C8D8-42C4-8E49-50137345D6A0}">
            <xm:f>$I$83='Data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J83</xm:sqref>
        </x14:conditionalFormatting>
        <x14:conditionalFormatting xmlns:xm="http://schemas.microsoft.com/office/excel/2006/main">
          <x14:cfRule type="expression" priority="46" id="{9C67CCCA-F29A-498A-979C-7CFF29F917E0}">
            <xm:f>$I$84='Data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J84</xm:sqref>
        </x14:conditionalFormatting>
        <x14:conditionalFormatting xmlns:xm="http://schemas.microsoft.com/office/excel/2006/main">
          <x14:cfRule type="expression" priority="45" id="{832F6BBC-245C-4CCB-BC7B-EBE6B47A8E6F}">
            <xm:f>$I$85='Data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J85</xm:sqref>
        </x14:conditionalFormatting>
        <x14:conditionalFormatting xmlns:xm="http://schemas.microsoft.com/office/excel/2006/main">
          <x14:cfRule type="expression" priority="44" id="{07193118-998B-47CF-9702-3B54EF3851EF}">
            <xm:f>$I$86='Data Validation'!$I$5</xm:f>
            <x14:dxf>
              <fill>
                <patternFill>
                  <bgColor theme="2" tint="-9.9948118533890809E-2"/>
                </patternFill>
              </fill>
              <border>
                <left style="thin">
                  <color auto="1"/>
                </left>
                <right style="thin">
                  <color auto="1"/>
                </right>
                <top style="thin">
                  <color auto="1"/>
                </top>
                <bottom style="thin">
                  <color auto="1"/>
                </bottom>
              </border>
            </x14:dxf>
          </x14:cfRule>
          <xm:sqref>J86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574EA199-CBE0-45BB-9CEF-4935588D2377}">
          <x14:formula1>
            <xm:f>'Data Validation'!$A$2:$A$21</xm:f>
          </x14:formula1>
          <xm:sqref>I63</xm:sqref>
        </x14:dataValidation>
        <x14:dataValidation type="list" allowBlank="1" showInputMessage="1" showErrorMessage="1" xr:uid="{7C531399-9A94-48C2-8F62-0760F66EF30D}">
          <x14:formula1>
            <xm:f>'Data Validation'!$I$51:$I$53</xm:f>
          </x14:formula1>
          <xm:sqref>I49:I52 I55:I57</xm:sqref>
        </x14:dataValidation>
        <x14:dataValidation type="list" allowBlank="1" showInputMessage="1" showErrorMessage="1" xr:uid="{82776918-DA54-4B1A-8927-5B7004849ABA}">
          <x14:formula1>
            <xm:f>'Data Validation'!$E$62:$E$66</xm:f>
          </x14:formula1>
          <xm:sqref>I53</xm:sqref>
        </x14:dataValidation>
        <x14:dataValidation type="list" allowBlank="1" showInputMessage="1" showErrorMessage="1" xr:uid="{B61EBD3C-12FB-4DC3-B9EB-925117BAE478}">
          <x14:formula1>
            <xm:f>'Data Validation'!$I$3:$I$5</xm:f>
          </x14:formula1>
          <xm:sqref>I9 I64 I83:I86 I20:I23 I73:I74 I47 I60:I61 I13 I81 I40:I45</xm:sqref>
        </x14:dataValidation>
        <x14:dataValidation type="list" allowBlank="1" showInputMessage="1" showErrorMessage="1" xr:uid="{3D7F2489-CE49-4C7E-9FF5-EFB85CA4D978}">
          <x14:formula1>
            <xm:f>'Data Validation'!$C$62:$C$67</xm:f>
          </x14:formula1>
          <xm:sqref>I38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8F9FE-F933-4BE7-90B0-2152BAA7C4C1}">
  <sheetPr codeName="Sheet8">
    <tabColor theme="3" tint="0.79998168889431442"/>
    <pageSetUpPr fitToPage="1"/>
  </sheetPr>
  <dimension ref="A1:H26"/>
  <sheetViews>
    <sheetView showGridLines="0" tabSelected="1" zoomScale="110" zoomScaleNormal="110" workbookViewId="0">
      <selection activeCell="B22" sqref="B22"/>
    </sheetView>
  </sheetViews>
  <sheetFormatPr defaultColWidth="8.7109375" defaultRowHeight="12.75" x14ac:dyDescent="0.2"/>
  <cols>
    <col min="1" max="1" width="2.5703125" style="59" customWidth="1"/>
    <col min="2" max="2" width="80.85546875" style="59" customWidth="1"/>
    <col min="3" max="3" width="2.5703125" style="59" customWidth="1"/>
    <col min="4" max="16384" width="8.7109375" style="59"/>
  </cols>
  <sheetData>
    <row r="1" spans="1:8" ht="18" x14ac:dyDescent="0.2">
      <c r="C1" s="246">
        <f>Gen!E11</f>
        <v>0</v>
      </c>
    </row>
    <row r="2" spans="1:8" x14ac:dyDescent="0.2">
      <c r="C2" s="247" t="s">
        <v>364</v>
      </c>
    </row>
    <row r="3" spans="1:8" x14ac:dyDescent="0.2">
      <c r="C3" s="247"/>
    </row>
    <row r="4" spans="1:8" ht="15" customHeight="1" x14ac:dyDescent="0.2">
      <c r="A4" s="183"/>
      <c r="B4" s="184"/>
      <c r="C4" s="185"/>
    </row>
    <row r="5" spans="1:8" x14ac:dyDescent="0.2">
      <c r="A5" s="186"/>
      <c r="B5" s="179" t="s">
        <v>369</v>
      </c>
      <c r="C5" s="187"/>
      <c r="D5" s="60"/>
      <c r="E5" s="60"/>
      <c r="F5" s="60"/>
      <c r="G5" s="60"/>
      <c r="H5" s="60"/>
    </row>
    <row r="6" spans="1:8" ht="30" x14ac:dyDescent="0.2">
      <c r="A6" s="186"/>
      <c r="B6" s="180" t="s">
        <v>303</v>
      </c>
      <c r="C6" s="187"/>
    </row>
    <row r="7" spans="1:8" x14ac:dyDescent="0.2">
      <c r="A7" s="186"/>
      <c r="B7" s="181"/>
      <c r="C7" s="187"/>
    </row>
    <row r="8" spans="1:8" ht="15.75" x14ac:dyDescent="0.25">
      <c r="A8" s="186"/>
      <c r="B8" s="182" t="s">
        <v>269</v>
      </c>
      <c r="C8" s="187"/>
      <c r="D8" s="60"/>
    </row>
    <row r="9" spans="1:8" ht="14.25" x14ac:dyDescent="0.2">
      <c r="A9" s="186"/>
      <c r="B9" s="248" t="s">
        <v>397</v>
      </c>
      <c r="C9" s="187"/>
      <c r="D9" s="60"/>
    </row>
    <row r="10" spans="1:8" ht="15" customHeight="1" x14ac:dyDescent="0.2">
      <c r="A10" s="186"/>
      <c r="B10" s="248" t="s">
        <v>175</v>
      </c>
      <c r="C10" s="187"/>
    </row>
    <row r="11" spans="1:8" ht="15" customHeight="1" x14ac:dyDescent="0.2">
      <c r="A11" s="186"/>
      <c r="B11" s="248" t="s">
        <v>270</v>
      </c>
      <c r="C11" s="187"/>
    </row>
    <row r="12" spans="1:8" ht="15" customHeight="1" x14ac:dyDescent="0.2">
      <c r="A12" s="186"/>
      <c r="B12" s="248" t="s">
        <v>365</v>
      </c>
      <c r="C12" s="187"/>
    </row>
    <row r="13" spans="1:8" ht="15" customHeight="1" x14ac:dyDescent="0.2">
      <c r="A13" s="186"/>
      <c r="B13" s="249" t="s">
        <v>366</v>
      </c>
      <c r="C13" s="187"/>
    </row>
    <row r="14" spans="1:8" ht="15" customHeight="1" x14ac:dyDescent="0.2">
      <c r="A14" s="186"/>
      <c r="B14" s="250" t="s">
        <v>367</v>
      </c>
      <c r="C14" s="187"/>
    </row>
    <row r="15" spans="1:8" ht="15" customHeight="1" x14ac:dyDescent="0.2">
      <c r="A15" s="186"/>
      <c r="B15" s="432" t="s">
        <v>368</v>
      </c>
      <c r="C15" s="187"/>
    </row>
    <row r="16" spans="1:8" x14ac:dyDescent="0.2">
      <c r="A16" s="186"/>
      <c r="B16" s="433"/>
      <c r="C16" s="187"/>
    </row>
    <row r="17" spans="1:3" ht="18" x14ac:dyDescent="0.25">
      <c r="A17" s="186"/>
      <c r="B17" s="326" t="s">
        <v>407</v>
      </c>
      <c r="C17" s="187"/>
    </row>
    <row r="18" spans="1:3" x14ac:dyDescent="0.2">
      <c r="A18" s="186"/>
      <c r="B18" s="181"/>
      <c r="C18" s="187"/>
    </row>
    <row r="19" spans="1:3" ht="15.75" x14ac:dyDescent="0.25">
      <c r="A19" s="186"/>
      <c r="B19" s="182" t="s">
        <v>0</v>
      </c>
      <c r="C19" s="187"/>
    </row>
    <row r="20" spans="1:3" ht="15.75" x14ac:dyDescent="0.25">
      <c r="A20" s="186"/>
      <c r="B20" s="177" t="s">
        <v>1</v>
      </c>
      <c r="C20" s="187"/>
    </row>
    <row r="21" spans="1:3" ht="15" x14ac:dyDescent="0.2">
      <c r="A21" s="186"/>
      <c r="B21" s="178" t="s">
        <v>271</v>
      </c>
      <c r="C21" s="187"/>
    </row>
    <row r="22" spans="1:3" ht="15" x14ac:dyDescent="0.2">
      <c r="A22" s="186"/>
      <c r="B22" s="178" t="s">
        <v>272</v>
      </c>
      <c r="C22" s="187"/>
    </row>
    <row r="23" spans="1:3" ht="15" x14ac:dyDescent="0.2">
      <c r="A23" s="186"/>
      <c r="B23" s="178" t="s">
        <v>273</v>
      </c>
      <c r="C23" s="187"/>
    </row>
    <row r="24" spans="1:3" ht="15" x14ac:dyDescent="0.2">
      <c r="A24" s="186"/>
      <c r="B24" s="178" t="s">
        <v>274</v>
      </c>
      <c r="C24" s="187"/>
    </row>
    <row r="25" spans="1:3" ht="15" x14ac:dyDescent="0.2">
      <c r="A25" s="186"/>
      <c r="B25" s="178" t="s">
        <v>275</v>
      </c>
      <c r="C25" s="187"/>
    </row>
    <row r="26" spans="1:3" ht="15" customHeight="1" x14ac:dyDescent="0.2">
      <c r="A26" s="188"/>
      <c r="B26" s="189"/>
      <c r="C26" s="190"/>
    </row>
  </sheetData>
  <sheetProtection selectLockedCells="1"/>
  <mergeCells count="1">
    <mergeCell ref="B15:B16"/>
  </mergeCells>
  <hyperlinks>
    <hyperlink ref="B20" location="Intro!B15" display="Introductory Page" xr:uid="{EFDA3DE1-4C6C-4288-9165-7B56E048CC47}"/>
    <hyperlink ref="B21" location="Gen!G2" display="Gen - General Info" xr:uid="{7CD3A593-7C94-4458-8B9A-D850DF249949}"/>
    <hyperlink ref="B22" location="LEL!A3" display="LEL - Law Enforcement Liability" xr:uid="{C26F41A8-7E9F-40B7-8DCA-A13813BA7513}"/>
    <hyperlink ref="B23" location="'Arm-Ed'!A3" display="Arm-Ed - Armed Educators" xr:uid="{D6358A0F-73EF-4C1F-A0EC-59C83BE5FF81}"/>
    <hyperlink ref="B24" location="'Auto SOV'!A5" display="Auto SOV - Auto Statement of Values" xr:uid="{BE672D6B-FA1E-4609-9AF1-1FB4E45C9335}"/>
    <hyperlink ref="B25" location="'Prop SOV'!A5" display="Prop SOV - Property Statement of Values" xr:uid="{A3CCACA0-113D-4F6B-8796-5D930B107930}"/>
  </hyperlinks>
  <printOptions horizontalCentered="1"/>
  <pageMargins left="0.7" right="0.7" top="0.75" bottom="0.75" header="0.3" footer="0.3"/>
  <pageSetup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00000"/>
    <pageSetUpPr fitToPage="1"/>
  </sheetPr>
  <dimension ref="A1:R125"/>
  <sheetViews>
    <sheetView showGridLines="0" zoomScaleNormal="100" workbookViewId="0">
      <pane ySplit="3" topLeftCell="A4" activePane="bottomLeft" state="frozen"/>
      <selection pane="bottomLeft" activeCell="E38" sqref="E38:G38"/>
    </sheetView>
  </sheetViews>
  <sheetFormatPr defaultColWidth="8.7109375" defaultRowHeight="12.75" x14ac:dyDescent="0.2"/>
  <cols>
    <col min="1" max="1" width="2.42578125" customWidth="1"/>
    <col min="2" max="2" width="4" customWidth="1"/>
    <col min="3" max="3" width="3.140625" customWidth="1"/>
    <col min="4" max="4" width="21.5703125" customWidth="1"/>
    <col min="5" max="5" width="10.5703125" customWidth="1"/>
    <col min="6" max="6" width="8" customWidth="1"/>
    <col min="7" max="7" width="9.7109375" customWidth="1"/>
    <col min="8" max="8" width="9.42578125" customWidth="1"/>
    <col min="9" max="9" width="11.140625" customWidth="1"/>
    <col min="10" max="10" width="16.42578125" customWidth="1"/>
    <col min="11" max="11" width="11.85546875" customWidth="1"/>
    <col min="12" max="12" width="19.140625" customWidth="1"/>
    <col min="13" max="13" width="44.85546875" customWidth="1"/>
    <col min="14" max="14" width="8.85546875" bestFit="1" customWidth="1"/>
  </cols>
  <sheetData>
    <row r="1" spans="1:17" ht="25.5" x14ac:dyDescent="0.2">
      <c r="A1" s="119"/>
      <c r="B1" s="119"/>
      <c r="C1" s="119"/>
      <c r="D1" s="119"/>
      <c r="E1" s="119"/>
      <c r="G1" s="119"/>
      <c r="H1" s="119"/>
      <c r="I1" s="119"/>
      <c r="J1" s="251">
        <f>E11</f>
        <v>0</v>
      </c>
      <c r="K1" s="457" t="s">
        <v>368</v>
      </c>
      <c r="L1" s="458"/>
      <c r="M1" s="459"/>
    </row>
    <row r="2" spans="1:17" ht="17.25" customHeight="1" x14ac:dyDescent="0.2">
      <c r="A2" s="119"/>
      <c r="B2" s="119"/>
      <c r="C2" s="119"/>
      <c r="D2" s="197"/>
      <c r="E2" s="197"/>
      <c r="F2" s="237" t="s">
        <v>278</v>
      </c>
      <c r="G2" s="197"/>
      <c r="H2" s="197"/>
      <c r="I2" s="197"/>
      <c r="J2" s="252" t="s">
        <v>364</v>
      </c>
      <c r="K2" s="460"/>
      <c r="L2" s="461"/>
      <c r="M2" s="462"/>
    </row>
    <row r="3" spans="1:17" ht="9.75" customHeight="1" x14ac:dyDescent="0.2">
      <c r="A3" s="119"/>
      <c r="B3" s="119"/>
      <c r="C3" s="119"/>
      <c r="D3" s="197"/>
      <c r="E3" s="197"/>
      <c r="F3" s="237"/>
      <c r="G3" s="197"/>
      <c r="H3" s="197"/>
      <c r="I3" s="197"/>
      <c r="J3" s="252"/>
      <c r="K3" s="252"/>
      <c r="L3" s="252"/>
      <c r="M3" s="252"/>
    </row>
    <row r="4" spans="1:17" ht="15.75" customHeight="1" x14ac:dyDescent="0.2">
      <c r="A4" s="235"/>
      <c r="B4" s="236"/>
      <c r="C4" s="236"/>
      <c r="D4" s="236"/>
      <c r="E4" s="236"/>
      <c r="F4" s="201"/>
      <c r="G4" s="201"/>
      <c r="H4" s="201"/>
      <c r="I4" s="201"/>
      <c r="J4" s="201"/>
      <c r="K4" s="201"/>
      <c r="L4" s="201"/>
      <c r="M4" s="202"/>
    </row>
    <row r="5" spans="1:17" s="5" customFormat="1" ht="15.75" customHeight="1" x14ac:dyDescent="0.2">
      <c r="A5" s="82"/>
      <c r="B5" s="466" t="s">
        <v>267</v>
      </c>
      <c r="C5" s="467"/>
      <c r="D5" s="467"/>
      <c r="E5" s="467"/>
      <c r="F5" s="467"/>
      <c r="G5" s="468"/>
      <c r="H5" s="200"/>
      <c r="I5" s="463" t="s">
        <v>4</v>
      </c>
      <c r="J5" s="464"/>
      <c r="K5" s="465"/>
      <c r="L5" s="253"/>
      <c r="M5" s="73"/>
    </row>
    <row r="6" spans="1:17" ht="14.1" customHeight="1" x14ac:dyDescent="0.2">
      <c r="A6" s="75"/>
      <c r="B6" s="469"/>
      <c r="C6" s="470"/>
      <c r="D6" s="470"/>
      <c r="E6" s="470"/>
      <c r="F6" s="470"/>
      <c r="G6" s="471"/>
      <c r="H6" s="121"/>
      <c r="I6" s="463" t="s">
        <v>5</v>
      </c>
      <c r="J6" s="464"/>
      <c r="K6" s="465"/>
      <c r="L6" s="253"/>
      <c r="M6" s="74"/>
      <c r="N6" s="6"/>
      <c r="Q6" s="6"/>
    </row>
    <row r="7" spans="1:17" ht="14.1" customHeight="1" x14ac:dyDescent="0.2">
      <c r="A7" s="75"/>
      <c r="B7" s="469"/>
      <c r="C7" s="470"/>
      <c r="D7" s="470"/>
      <c r="E7" s="470"/>
      <c r="F7" s="470"/>
      <c r="G7" s="471"/>
      <c r="H7" s="121"/>
      <c r="I7" s="463" t="s">
        <v>6</v>
      </c>
      <c r="J7" s="464"/>
      <c r="K7" s="465"/>
      <c r="L7" s="253"/>
      <c r="M7" s="74"/>
      <c r="N7" s="6"/>
      <c r="Q7" s="6"/>
    </row>
    <row r="8" spans="1:17" ht="14.1" customHeight="1" x14ac:dyDescent="0.2">
      <c r="A8" s="75"/>
      <c r="B8" s="472"/>
      <c r="C8" s="473"/>
      <c r="D8" s="473"/>
      <c r="E8" s="473"/>
      <c r="F8" s="473"/>
      <c r="G8" s="474"/>
      <c r="H8" s="121"/>
      <c r="I8" s="463" t="s">
        <v>7</v>
      </c>
      <c r="J8" s="464"/>
      <c r="K8" s="465"/>
      <c r="L8" s="253"/>
      <c r="M8" s="74"/>
      <c r="N8" s="6"/>
      <c r="Q8" s="6"/>
    </row>
    <row r="9" spans="1:17" ht="14.1" customHeight="1" x14ac:dyDescent="0.2">
      <c r="A9" s="75"/>
      <c r="B9" s="203"/>
      <c r="C9" s="122"/>
      <c r="D9" s="122"/>
      <c r="E9" s="122"/>
      <c r="F9" s="204"/>
      <c r="G9" s="122"/>
      <c r="H9" s="121"/>
      <c r="I9" s="121"/>
      <c r="J9" s="121"/>
      <c r="K9" s="121"/>
      <c r="L9" s="121"/>
      <c r="M9" s="74"/>
    </row>
    <row r="10" spans="1:17" ht="14.1" customHeight="1" x14ac:dyDescent="0.25">
      <c r="A10" s="76" t="s">
        <v>8</v>
      </c>
      <c r="B10" s="122"/>
      <c r="C10" s="122"/>
      <c r="D10" s="122"/>
      <c r="E10" s="122"/>
      <c r="F10" s="122"/>
      <c r="G10" s="122"/>
      <c r="H10" s="122"/>
      <c r="I10" s="122"/>
      <c r="J10" s="122"/>
      <c r="K10" s="122"/>
      <c r="L10" s="205"/>
      <c r="M10" s="74"/>
    </row>
    <row r="11" spans="1:17" s="5" customFormat="1" ht="15" x14ac:dyDescent="0.2">
      <c r="A11" s="77"/>
      <c r="B11" s="127" t="s">
        <v>9</v>
      </c>
      <c r="C11" s="475" t="s">
        <v>226</v>
      </c>
      <c r="D11" s="475"/>
      <c r="E11" s="476"/>
      <c r="F11" s="476"/>
      <c r="G11" s="476"/>
      <c r="H11" s="476"/>
      <c r="I11" s="476"/>
      <c r="J11" s="476"/>
      <c r="K11" s="476"/>
      <c r="L11" s="476"/>
      <c r="M11" s="73"/>
    </row>
    <row r="12" spans="1:17" s="5" customFormat="1" ht="15" x14ac:dyDescent="0.2">
      <c r="A12" s="77"/>
      <c r="B12" s="127" t="s">
        <v>10</v>
      </c>
      <c r="C12" s="128" t="s">
        <v>227</v>
      </c>
      <c r="D12" s="128"/>
      <c r="E12" s="500"/>
      <c r="F12" s="500"/>
      <c r="G12" s="500"/>
      <c r="H12" s="500"/>
      <c r="I12" s="500"/>
      <c r="J12" s="500"/>
      <c r="K12" s="500"/>
      <c r="L12" s="500"/>
      <c r="M12" s="73"/>
    </row>
    <row r="13" spans="1:17" s="32" customFormat="1" ht="14.1" customHeight="1" x14ac:dyDescent="0.2">
      <c r="A13" s="77"/>
      <c r="B13" s="127" t="s">
        <v>11</v>
      </c>
      <c r="C13" s="475" t="s">
        <v>202</v>
      </c>
      <c r="D13" s="475"/>
      <c r="E13" s="476"/>
      <c r="F13" s="476"/>
      <c r="G13" s="476"/>
      <c r="H13" s="476"/>
      <c r="I13" s="476"/>
      <c r="J13" s="476"/>
      <c r="K13" s="476"/>
      <c r="L13" s="476"/>
      <c r="M13" s="78"/>
      <c r="P13" s="6"/>
    </row>
    <row r="14" spans="1:17" s="32" customFormat="1" ht="14.1" customHeight="1" x14ac:dyDescent="0.2">
      <c r="A14" s="77"/>
      <c r="B14" s="127"/>
      <c r="C14" s="475" t="s">
        <v>56</v>
      </c>
      <c r="D14" s="475"/>
      <c r="E14" s="477"/>
      <c r="F14" s="478"/>
      <c r="G14" s="478"/>
      <c r="H14" s="479"/>
      <c r="I14" s="325" t="s">
        <v>57</v>
      </c>
      <c r="J14" s="242" t="s">
        <v>353</v>
      </c>
      <c r="K14" s="325" t="s">
        <v>13</v>
      </c>
      <c r="L14" s="242"/>
      <c r="M14" s="78"/>
      <c r="P14" s="6"/>
    </row>
    <row r="15" spans="1:17" s="32" customFormat="1" ht="14.25" x14ac:dyDescent="0.2">
      <c r="A15" s="77"/>
      <c r="B15" s="127" t="s">
        <v>12</v>
      </c>
      <c r="C15" s="258" t="s">
        <v>372</v>
      </c>
      <c r="D15" s="258"/>
      <c r="E15" s="258" t="s">
        <v>373</v>
      </c>
      <c r="F15" s="258"/>
      <c r="G15" s="476"/>
      <c r="H15" s="476"/>
      <c r="I15" s="476"/>
      <c r="J15" s="476"/>
      <c r="K15" s="476"/>
      <c r="L15" s="476"/>
      <c r="M15" s="78"/>
    </row>
    <row r="16" spans="1:17" s="32" customFormat="1" ht="14.25" x14ac:dyDescent="0.2">
      <c r="A16" s="77"/>
      <c r="B16" s="127"/>
      <c r="C16" s="475" t="s">
        <v>56</v>
      </c>
      <c r="D16" s="475"/>
      <c r="E16" s="477"/>
      <c r="F16" s="478"/>
      <c r="G16" s="478"/>
      <c r="H16" s="479"/>
      <c r="I16" s="325" t="s">
        <v>57</v>
      </c>
      <c r="J16" s="242" t="s">
        <v>353</v>
      </c>
      <c r="K16" s="325" t="s">
        <v>13</v>
      </c>
      <c r="L16" s="242"/>
      <c r="M16" s="78"/>
    </row>
    <row r="17" spans="1:15" s="32" customFormat="1" ht="14.25" x14ac:dyDescent="0.2">
      <c r="A17" s="77"/>
      <c r="B17" s="127" t="s">
        <v>14</v>
      </c>
      <c r="C17" s="475" t="s">
        <v>203</v>
      </c>
      <c r="D17" s="475"/>
      <c r="E17" s="476"/>
      <c r="F17" s="476"/>
      <c r="G17" s="476"/>
      <c r="H17" s="476"/>
      <c r="I17" s="476"/>
      <c r="J17" s="476"/>
      <c r="K17" s="476"/>
      <c r="L17" s="476"/>
      <c r="M17" s="78"/>
    </row>
    <row r="18" spans="1:15" s="32" customFormat="1" ht="14.1" customHeight="1" x14ac:dyDescent="0.2">
      <c r="A18" s="77"/>
      <c r="B18" s="127" t="s">
        <v>16</v>
      </c>
      <c r="C18" s="475" t="s">
        <v>204</v>
      </c>
      <c r="D18" s="475"/>
      <c r="E18" s="476"/>
      <c r="F18" s="476"/>
      <c r="G18" s="476"/>
      <c r="H18" s="476"/>
      <c r="I18" s="476"/>
      <c r="J18" s="476"/>
      <c r="K18" s="476"/>
      <c r="L18" s="476"/>
      <c r="M18" s="78"/>
    </row>
    <row r="19" spans="1:15" s="32" customFormat="1" ht="14.1" customHeight="1" x14ac:dyDescent="0.2">
      <c r="A19" s="77"/>
      <c r="B19" s="127" t="s">
        <v>17</v>
      </c>
      <c r="C19" s="475" t="s">
        <v>48</v>
      </c>
      <c r="D19" s="475"/>
      <c r="E19" s="477"/>
      <c r="F19" s="478"/>
      <c r="G19" s="478"/>
      <c r="H19" s="478"/>
      <c r="I19" s="479"/>
      <c r="J19" s="325" t="s">
        <v>206</v>
      </c>
      <c r="K19" s="477"/>
      <c r="L19" s="479"/>
      <c r="M19" s="78"/>
      <c r="O19" s="6"/>
    </row>
    <row r="20" spans="1:15" s="32" customFormat="1" ht="14.1" customHeight="1" x14ac:dyDescent="0.2">
      <c r="A20" s="75"/>
      <c r="B20" s="127" t="s">
        <v>18</v>
      </c>
      <c r="C20" s="475" t="s">
        <v>19</v>
      </c>
      <c r="D20" s="475"/>
      <c r="E20" s="475"/>
      <c r="F20" s="480"/>
      <c r="G20" s="480"/>
      <c r="H20" s="452" t="s">
        <v>178</v>
      </c>
      <c r="I20" s="452"/>
      <c r="J20" s="452"/>
      <c r="K20" s="476"/>
      <c r="L20" s="476"/>
      <c r="M20" s="79"/>
    </row>
    <row r="21" spans="1:15" ht="14.1" customHeight="1" x14ac:dyDescent="0.2">
      <c r="A21" s="75"/>
      <c r="B21" s="127" t="s">
        <v>20</v>
      </c>
      <c r="C21" s="475" t="s">
        <v>205</v>
      </c>
      <c r="D21" s="475"/>
      <c r="E21" s="475"/>
      <c r="F21" s="476"/>
      <c r="G21" s="476"/>
      <c r="H21" s="476"/>
      <c r="I21" s="476"/>
      <c r="J21" s="476"/>
      <c r="K21" s="476"/>
      <c r="L21" s="476"/>
      <c r="M21" s="79"/>
    </row>
    <row r="22" spans="1:15" ht="14.1" customHeight="1" x14ac:dyDescent="0.2">
      <c r="A22" s="77"/>
      <c r="B22" s="204"/>
      <c r="C22" s="204"/>
      <c r="D22" s="204"/>
      <c r="E22" s="204"/>
      <c r="F22" s="204"/>
      <c r="G22" s="204"/>
      <c r="H22" s="204"/>
      <c r="I22" s="204"/>
      <c r="J22" s="204"/>
      <c r="K22" s="204"/>
      <c r="L22" s="204"/>
      <c r="M22" s="79"/>
    </row>
    <row r="23" spans="1:15" s="32" customFormat="1" ht="14.1" customHeight="1" x14ac:dyDescent="0.25">
      <c r="A23" s="76" t="s">
        <v>21</v>
      </c>
      <c r="B23" s="122"/>
      <c r="C23" s="122"/>
      <c r="D23" s="206"/>
      <c r="E23" s="206"/>
      <c r="F23" s="206"/>
      <c r="G23" s="122"/>
      <c r="H23" s="122"/>
      <c r="I23" s="122"/>
      <c r="J23" s="122"/>
      <c r="K23" s="122"/>
      <c r="L23" s="122"/>
      <c r="M23" s="78"/>
    </row>
    <row r="24" spans="1:15" s="5" customFormat="1" ht="15" x14ac:dyDescent="0.2">
      <c r="A24" s="77"/>
      <c r="B24" s="127" t="s">
        <v>9</v>
      </c>
      <c r="C24" s="475" t="s">
        <v>22</v>
      </c>
      <c r="D24" s="475"/>
      <c r="E24" s="477"/>
      <c r="F24" s="478"/>
      <c r="G24" s="478"/>
      <c r="H24" s="478"/>
      <c r="I24" s="478"/>
      <c r="J24" s="478"/>
      <c r="K24" s="478"/>
      <c r="L24" s="479"/>
      <c r="M24" s="73"/>
    </row>
    <row r="25" spans="1:15" s="32" customFormat="1" ht="14.1" customHeight="1" x14ac:dyDescent="0.2">
      <c r="A25" s="75"/>
      <c r="B25" s="127" t="s">
        <v>10</v>
      </c>
      <c r="C25" s="475" t="s">
        <v>23</v>
      </c>
      <c r="D25" s="475"/>
      <c r="E25" s="477"/>
      <c r="F25" s="478"/>
      <c r="G25" s="478"/>
      <c r="H25" s="478"/>
      <c r="I25" s="478"/>
      <c r="J25" s="478"/>
      <c r="K25" s="478"/>
      <c r="L25" s="479"/>
      <c r="M25" s="78"/>
    </row>
    <row r="26" spans="1:15" ht="14.1" customHeight="1" x14ac:dyDescent="0.2">
      <c r="A26" s="75"/>
      <c r="B26" s="127" t="s">
        <v>11</v>
      </c>
      <c r="C26" s="475" t="s">
        <v>55</v>
      </c>
      <c r="D26" s="475"/>
      <c r="E26" s="477"/>
      <c r="F26" s="478"/>
      <c r="G26" s="478"/>
      <c r="H26" s="478"/>
      <c r="I26" s="478"/>
      <c r="J26" s="478"/>
      <c r="K26" s="478"/>
      <c r="L26" s="479"/>
      <c r="M26" s="74"/>
    </row>
    <row r="27" spans="1:15" ht="14.1" customHeight="1" x14ac:dyDescent="0.2">
      <c r="A27" s="75"/>
      <c r="B27" s="127" t="s">
        <v>12</v>
      </c>
      <c r="C27" s="475" t="s">
        <v>56</v>
      </c>
      <c r="D27" s="475"/>
      <c r="E27" s="477"/>
      <c r="F27" s="478"/>
      <c r="G27" s="478"/>
      <c r="H27" s="479"/>
      <c r="I27" s="325" t="s">
        <v>57</v>
      </c>
      <c r="J27" s="242" t="s">
        <v>353</v>
      </c>
      <c r="K27" s="325" t="s">
        <v>13</v>
      </c>
      <c r="L27" s="242"/>
      <c r="M27" s="74"/>
    </row>
    <row r="28" spans="1:15" ht="14.1" customHeight="1" x14ac:dyDescent="0.2">
      <c r="A28" s="75"/>
      <c r="B28" s="127" t="s">
        <v>14</v>
      </c>
      <c r="C28" s="475" t="s">
        <v>206</v>
      </c>
      <c r="D28" s="475"/>
      <c r="E28" s="477"/>
      <c r="F28" s="478"/>
      <c r="G28" s="478"/>
      <c r="H28" s="479"/>
      <c r="I28" s="325" t="s">
        <v>208</v>
      </c>
      <c r="J28" s="477"/>
      <c r="K28" s="478"/>
      <c r="L28" s="479"/>
      <c r="M28" s="74"/>
    </row>
    <row r="29" spans="1:15" ht="14.1" customHeight="1" x14ac:dyDescent="0.2">
      <c r="A29" s="75"/>
      <c r="B29" s="127" t="s">
        <v>16</v>
      </c>
      <c r="C29" s="475" t="s">
        <v>207</v>
      </c>
      <c r="D29" s="475"/>
      <c r="E29" s="477"/>
      <c r="F29" s="478"/>
      <c r="G29" s="478"/>
      <c r="H29" s="478"/>
      <c r="I29" s="478"/>
      <c r="J29" s="478"/>
      <c r="K29" s="478"/>
      <c r="L29" s="479"/>
      <c r="M29" s="74"/>
    </row>
    <row r="30" spans="1:15" ht="14.1" customHeight="1" x14ac:dyDescent="0.2">
      <c r="A30" s="75"/>
      <c r="B30" s="121"/>
      <c r="C30" s="204"/>
      <c r="D30" s="121"/>
      <c r="E30" s="121"/>
      <c r="F30" s="121"/>
      <c r="G30" s="121"/>
      <c r="H30" s="121"/>
      <c r="I30" s="121"/>
      <c r="J30" s="121"/>
      <c r="K30" s="121"/>
      <c r="L30" s="121"/>
      <c r="M30" s="74"/>
    </row>
    <row r="31" spans="1:15" ht="14.1" customHeight="1" x14ac:dyDescent="0.25">
      <c r="A31" s="379" t="s">
        <v>266</v>
      </c>
      <c r="B31" s="380"/>
      <c r="C31" s="380"/>
      <c r="D31" s="380"/>
      <c r="E31" s="380"/>
      <c r="F31" s="380"/>
      <c r="G31" s="380"/>
      <c r="H31" s="380"/>
      <c r="I31" s="380"/>
      <c r="J31" s="122"/>
      <c r="K31" s="510"/>
      <c r="L31" s="510"/>
      <c r="M31" s="74"/>
    </row>
    <row r="32" spans="1:15" s="5" customFormat="1" ht="15.6" customHeight="1" x14ac:dyDescent="0.25">
      <c r="A32" s="80"/>
      <c r="B32" s="511" t="s">
        <v>24</v>
      </c>
      <c r="C32" s="512"/>
      <c r="D32" s="513"/>
      <c r="E32" s="486" t="s">
        <v>36</v>
      </c>
      <c r="F32" s="486"/>
      <c r="G32" s="486"/>
      <c r="H32" s="494" t="s">
        <v>37</v>
      </c>
      <c r="I32" s="495"/>
      <c r="J32" s="481" t="s">
        <v>38</v>
      </c>
      <c r="K32" s="483" t="s">
        <v>27</v>
      </c>
      <c r="L32" s="483"/>
      <c r="M32" s="73"/>
    </row>
    <row r="33" spans="1:18" s="33" customFormat="1" ht="14.1" customHeight="1" x14ac:dyDescent="0.25">
      <c r="A33" s="80"/>
      <c r="B33" s="514"/>
      <c r="C33" s="515"/>
      <c r="D33" s="516"/>
      <c r="E33" s="486"/>
      <c r="F33" s="486"/>
      <c r="G33" s="486"/>
      <c r="H33" s="496"/>
      <c r="I33" s="497"/>
      <c r="J33" s="482"/>
      <c r="K33" s="104" t="s">
        <v>28</v>
      </c>
      <c r="L33" s="104" t="s">
        <v>29</v>
      </c>
      <c r="M33" s="81"/>
    </row>
    <row r="34" spans="1:18" s="33" customFormat="1" ht="14.1" customHeight="1" x14ac:dyDescent="0.25">
      <c r="A34" s="82"/>
      <c r="B34" s="452" t="s">
        <v>30</v>
      </c>
      <c r="C34" s="452"/>
      <c r="D34" s="452"/>
      <c r="E34" s="487"/>
      <c r="F34" s="487"/>
      <c r="G34" s="487"/>
      <c r="H34" s="498" t="s">
        <v>39</v>
      </c>
      <c r="I34" s="499"/>
      <c r="J34" s="254" t="s">
        <v>40</v>
      </c>
      <c r="K34" s="105"/>
      <c r="L34" s="49"/>
      <c r="M34" s="83"/>
      <c r="O34" s="58"/>
    </row>
    <row r="35" spans="1:18" s="5" customFormat="1" ht="14.1" customHeight="1" x14ac:dyDescent="0.2">
      <c r="A35" s="75"/>
      <c r="B35" s="452" t="s">
        <v>31</v>
      </c>
      <c r="C35" s="452"/>
      <c r="D35" s="452"/>
      <c r="E35" s="487"/>
      <c r="F35" s="487"/>
      <c r="G35" s="487"/>
      <c r="H35" s="498">
        <v>1000000</v>
      </c>
      <c r="I35" s="499"/>
      <c r="J35" s="254">
        <v>2000000</v>
      </c>
      <c r="K35" s="488"/>
      <c r="L35" s="488"/>
      <c r="M35" s="73"/>
    </row>
    <row r="36" spans="1:18" ht="14.1" customHeight="1" x14ac:dyDescent="0.2">
      <c r="A36" s="75"/>
      <c r="B36" s="452" t="s">
        <v>32</v>
      </c>
      <c r="C36" s="452"/>
      <c r="D36" s="452"/>
      <c r="E36" s="487"/>
      <c r="F36" s="487"/>
      <c r="G36" s="487"/>
      <c r="H36" s="498" t="s">
        <v>41</v>
      </c>
      <c r="I36" s="499"/>
      <c r="J36" s="254" t="s">
        <v>40</v>
      </c>
      <c r="K36" s="488"/>
      <c r="L36" s="488"/>
      <c r="M36" s="73"/>
      <c r="N36" s="6"/>
    </row>
    <row r="37" spans="1:18" ht="14.1" customHeight="1" x14ac:dyDescent="0.2">
      <c r="A37" s="75"/>
      <c r="B37" s="452" t="s">
        <v>33</v>
      </c>
      <c r="C37" s="452"/>
      <c r="D37" s="452"/>
      <c r="E37" s="487"/>
      <c r="F37" s="487"/>
      <c r="G37" s="487"/>
      <c r="H37" s="498" t="s">
        <v>42</v>
      </c>
      <c r="I37" s="499"/>
      <c r="J37" s="254" t="s">
        <v>40</v>
      </c>
      <c r="K37" s="488"/>
      <c r="L37" s="488"/>
      <c r="M37" s="73"/>
    </row>
    <row r="38" spans="1:18" ht="14.1" customHeight="1" x14ac:dyDescent="0.2">
      <c r="A38" s="75"/>
      <c r="B38" s="452" t="s">
        <v>34</v>
      </c>
      <c r="C38" s="452"/>
      <c r="D38" s="452"/>
      <c r="E38" s="487"/>
      <c r="F38" s="487"/>
      <c r="G38" s="487"/>
      <c r="H38" s="498" t="s">
        <v>43</v>
      </c>
      <c r="I38" s="499"/>
      <c r="J38" s="254" t="s">
        <v>40</v>
      </c>
      <c r="K38" s="488"/>
      <c r="L38" s="488"/>
      <c r="M38" s="74"/>
    </row>
    <row r="39" spans="1:18" ht="14.1" customHeight="1" x14ac:dyDescent="0.2">
      <c r="A39" s="75"/>
      <c r="B39" s="452" t="s">
        <v>268</v>
      </c>
      <c r="C39" s="452"/>
      <c r="D39" s="452"/>
      <c r="E39" s="487"/>
      <c r="F39" s="487"/>
      <c r="G39" s="487"/>
      <c r="H39" s="498">
        <v>1000000</v>
      </c>
      <c r="I39" s="499"/>
      <c r="J39" s="254">
        <v>1000000</v>
      </c>
      <c r="K39" s="488"/>
      <c r="L39" s="488"/>
      <c r="M39" s="74"/>
      <c r="N39" s="6"/>
    </row>
    <row r="40" spans="1:18" ht="14.1" customHeight="1" x14ac:dyDescent="0.2">
      <c r="A40" s="75"/>
      <c r="B40" s="452" t="s">
        <v>35</v>
      </c>
      <c r="C40" s="452"/>
      <c r="D40" s="452"/>
      <c r="E40" s="487"/>
      <c r="F40" s="487"/>
      <c r="G40" s="487"/>
      <c r="H40" s="492"/>
      <c r="I40" s="493"/>
      <c r="J40" s="255"/>
      <c r="K40" s="498">
        <v>5000</v>
      </c>
      <c r="L40" s="499"/>
      <c r="M40" s="78"/>
      <c r="N40" s="50"/>
      <c r="R40" s="6"/>
    </row>
    <row r="41" spans="1:18" ht="14.1" customHeight="1" x14ac:dyDescent="0.2">
      <c r="A41" s="75"/>
      <c r="B41" s="452" t="s">
        <v>406</v>
      </c>
      <c r="C41" s="452"/>
      <c r="D41" s="452"/>
      <c r="E41" s="489"/>
      <c r="F41" s="490"/>
      <c r="G41" s="491"/>
      <c r="H41" s="492">
        <v>1000000</v>
      </c>
      <c r="I41" s="493"/>
      <c r="J41" s="255">
        <v>1000000</v>
      </c>
      <c r="K41" s="498">
        <v>10000</v>
      </c>
      <c r="L41" s="499"/>
      <c r="M41" s="78"/>
      <c r="N41" s="50"/>
      <c r="R41" s="6"/>
    </row>
    <row r="42" spans="1:18" ht="14.1" customHeight="1" x14ac:dyDescent="0.2">
      <c r="A42" s="75"/>
      <c r="B42" s="452" t="s">
        <v>44</v>
      </c>
      <c r="C42" s="452"/>
      <c r="D42" s="452"/>
      <c r="E42" s="487"/>
      <c r="F42" s="487"/>
      <c r="G42" s="487"/>
      <c r="H42" s="484"/>
      <c r="I42" s="485"/>
      <c r="J42" s="256">
        <f>H42</f>
        <v>0</v>
      </c>
      <c r="K42" s="506"/>
      <c r="L42" s="506"/>
      <c r="M42" s="74"/>
      <c r="N42" s="50"/>
    </row>
    <row r="43" spans="1:18" ht="26.45" customHeight="1" x14ac:dyDescent="0.2">
      <c r="A43" s="75"/>
      <c r="B43" s="520" t="s">
        <v>286</v>
      </c>
      <c r="C43" s="521"/>
      <c r="D43" s="521"/>
      <c r="E43" s="521"/>
      <c r="F43" s="521"/>
      <c r="G43" s="521"/>
      <c r="H43" s="521"/>
      <c r="I43" s="521"/>
      <c r="J43" s="521"/>
      <c r="K43" s="521"/>
      <c r="L43" s="522"/>
      <c r="M43" s="74"/>
      <c r="N43" s="50"/>
    </row>
    <row r="44" spans="1:18" ht="14.1" customHeight="1" x14ac:dyDescent="0.2">
      <c r="A44" s="75"/>
      <c r="B44" s="207"/>
      <c r="C44" s="207"/>
      <c r="D44" s="208"/>
      <c r="E44" s="208"/>
      <c r="F44" s="208"/>
      <c r="G44" s="208"/>
      <c r="H44" s="208"/>
      <c r="I44" s="208"/>
      <c r="J44" s="208"/>
      <c r="K44" s="208"/>
      <c r="L44" s="208"/>
      <c r="M44" s="74"/>
      <c r="N44" s="50"/>
    </row>
    <row r="45" spans="1:18" x14ac:dyDescent="0.2">
      <c r="A45" s="85"/>
      <c r="B45" s="86"/>
      <c r="C45" s="86"/>
      <c r="D45" s="86"/>
      <c r="E45" s="86"/>
      <c r="F45" s="86"/>
      <c r="G45" s="86"/>
      <c r="H45" s="86"/>
      <c r="I45" s="86"/>
      <c r="J45" s="86"/>
      <c r="K45" s="86"/>
      <c r="L45" s="86"/>
      <c r="M45" s="87"/>
      <c r="N45" s="6"/>
    </row>
    <row r="46" spans="1:18" ht="9.9499999999999993" customHeight="1" x14ac:dyDescent="0.2">
      <c r="A46" s="123"/>
      <c r="B46" s="124"/>
      <c r="C46" s="124"/>
      <c r="D46" s="124"/>
      <c r="E46" s="124"/>
      <c r="F46" s="124"/>
      <c r="G46" s="124"/>
      <c r="H46" s="124"/>
      <c r="I46" s="124"/>
      <c r="J46" s="124"/>
      <c r="K46" s="124"/>
      <c r="L46" s="124"/>
      <c r="M46" s="125"/>
      <c r="N46" s="6"/>
    </row>
    <row r="47" spans="1:18" ht="14.1" customHeight="1" x14ac:dyDescent="0.25">
      <c r="A47" s="76" t="s">
        <v>65</v>
      </c>
      <c r="B47" s="209"/>
      <c r="C47" s="196"/>
      <c r="D47" s="121"/>
      <c r="E47" s="121"/>
      <c r="F47" s="121"/>
      <c r="G47" s="121"/>
      <c r="H47" s="121"/>
      <c r="I47" s="210"/>
      <c r="J47" s="211"/>
      <c r="K47" s="121"/>
      <c r="L47" s="121"/>
      <c r="M47" s="74"/>
      <c r="N47" s="6"/>
    </row>
    <row r="48" spans="1:18" s="5" customFormat="1" ht="14.1" customHeight="1" x14ac:dyDescent="0.2">
      <c r="A48" s="75"/>
      <c r="B48" s="45" t="s">
        <v>9</v>
      </c>
      <c r="C48" s="198" t="s">
        <v>305</v>
      </c>
      <c r="D48" s="198"/>
      <c r="E48" s="198"/>
      <c r="F48" s="198"/>
      <c r="G48" s="198"/>
      <c r="H48" s="198"/>
      <c r="I48" s="198"/>
      <c r="J48" s="62"/>
      <c r="K48" s="507"/>
      <c r="L48" s="508"/>
      <c r="M48" s="509"/>
    </row>
    <row r="49" spans="1:13" s="5" customFormat="1" ht="14.1" customHeight="1" x14ac:dyDescent="0.2">
      <c r="A49" s="75"/>
      <c r="B49" s="39" t="s">
        <v>10</v>
      </c>
      <c r="C49" s="212" t="s">
        <v>67</v>
      </c>
      <c r="D49" s="212"/>
      <c r="E49" s="212"/>
      <c r="F49" s="212"/>
      <c r="G49" s="212"/>
      <c r="H49" s="212"/>
      <c r="I49" s="212"/>
      <c r="J49" s="62"/>
      <c r="K49" s="507"/>
      <c r="L49" s="508"/>
      <c r="M49" s="509"/>
    </row>
    <row r="50" spans="1:13" s="5" customFormat="1" ht="14.1" customHeight="1" x14ac:dyDescent="0.2">
      <c r="A50" s="75"/>
      <c r="B50" s="39" t="s">
        <v>11</v>
      </c>
      <c r="C50" s="212" t="s">
        <v>68</v>
      </c>
      <c r="D50" s="212"/>
      <c r="E50" s="212"/>
      <c r="F50" s="212"/>
      <c r="G50" s="212"/>
      <c r="H50" s="212"/>
      <c r="I50" s="212"/>
      <c r="J50" s="63"/>
      <c r="K50" s="507"/>
      <c r="L50" s="508"/>
      <c r="M50" s="509"/>
    </row>
    <row r="51" spans="1:13" s="5" customFormat="1" ht="14.1" customHeight="1" x14ac:dyDescent="0.2">
      <c r="A51" s="75"/>
      <c r="B51" s="45" t="s">
        <v>12</v>
      </c>
      <c r="C51" s="198" t="s">
        <v>321</v>
      </c>
      <c r="D51" s="198"/>
      <c r="E51" s="198"/>
      <c r="F51" s="198"/>
      <c r="G51" s="198"/>
      <c r="H51" s="198"/>
      <c r="I51" s="199"/>
      <c r="J51" s="62"/>
      <c r="K51" s="507"/>
      <c r="L51" s="508"/>
      <c r="M51" s="509"/>
    </row>
    <row r="52" spans="1:13" s="5" customFormat="1" ht="14.1" customHeight="1" x14ac:dyDescent="0.2">
      <c r="A52" s="75"/>
      <c r="B52" s="39" t="s">
        <v>14</v>
      </c>
      <c r="C52" s="212" t="s">
        <v>319</v>
      </c>
      <c r="D52" s="212"/>
      <c r="E52" s="212"/>
      <c r="F52" s="212"/>
      <c r="G52" s="212"/>
      <c r="H52" s="212"/>
      <c r="I52" s="212"/>
      <c r="J52" s="62"/>
      <c r="K52" s="507"/>
      <c r="L52" s="508"/>
      <c r="M52" s="509"/>
    </row>
    <row r="53" spans="1:13" s="5" customFormat="1" ht="14.1" customHeight="1" x14ac:dyDescent="0.2">
      <c r="A53" s="75"/>
      <c r="B53" s="66" t="s">
        <v>16</v>
      </c>
      <c r="C53" s="227" t="s">
        <v>320</v>
      </c>
      <c r="D53" s="227"/>
      <c r="E53" s="227"/>
      <c r="F53" s="227"/>
      <c r="G53" s="227"/>
      <c r="H53" s="227"/>
      <c r="I53" s="227"/>
      <c r="J53" s="62"/>
      <c r="K53" s="507"/>
      <c r="L53" s="508"/>
      <c r="M53" s="509"/>
    </row>
    <row r="54" spans="1:13" s="5" customFormat="1" ht="9.9499999999999993" customHeight="1" x14ac:dyDescent="0.2">
      <c r="A54" s="75"/>
      <c r="B54" s="121"/>
      <c r="C54" s="121"/>
      <c r="D54" s="121"/>
      <c r="E54" s="121"/>
      <c r="F54" s="121"/>
      <c r="G54" s="121"/>
      <c r="H54" s="121"/>
      <c r="I54" s="121"/>
      <c r="J54" s="121"/>
      <c r="K54" s="121"/>
      <c r="L54" s="121"/>
      <c r="M54" s="74"/>
    </row>
    <row r="55" spans="1:13" s="5" customFormat="1" ht="15.75" x14ac:dyDescent="0.25">
      <c r="A55" s="76" t="s">
        <v>361</v>
      </c>
      <c r="B55" s="121"/>
      <c r="C55" s="121"/>
      <c r="D55" s="121"/>
      <c r="E55" s="121"/>
      <c r="F55" s="121"/>
      <c r="G55" s="121"/>
      <c r="H55" s="121"/>
      <c r="I55" s="121"/>
      <c r="J55" s="121"/>
      <c r="K55" s="121"/>
      <c r="L55" s="121"/>
      <c r="M55" s="74"/>
    </row>
    <row r="56" spans="1:13" s="5" customFormat="1" ht="14.1" customHeight="1" x14ac:dyDescent="0.2">
      <c r="A56" s="75"/>
      <c r="B56" s="45" t="s">
        <v>9</v>
      </c>
      <c r="C56" s="198" t="s">
        <v>90</v>
      </c>
      <c r="D56" s="198"/>
      <c r="E56" s="198"/>
      <c r="F56" s="198"/>
      <c r="G56" s="198"/>
      <c r="H56" s="198"/>
      <c r="I56" s="228"/>
      <c r="J56" s="34"/>
      <c r="K56" s="501"/>
      <c r="L56" s="502"/>
      <c r="M56" s="503"/>
    </row>
    <row r="57" spans="1:13" s="5" customFormat="1" ht="14.1" customHeight="1" x14ac:dyDescent="0.2">
      <c r="A57" s="75"/>
      <c r="B57" s="39" t="s">
        <v>10</v>
      </c>
      <c r="C57" s="212" t="s">
        <v>91</v>
      </c>
      <c r="D57" s="212"/>
      <c r="E57" s="212"/>
      <c r="F57" s="212"/>
      <c r="G57" s="212"/>
      <c r="H57" s="212"/>
      <c r="I57" s="12"/>
      <c r="J57" s="34"/>
      <c r="K57" s="501"/>
      <c r="L57" s="502"/>
      <c r="M57" s="503"/>
    </row>
    <row r="58" spans="1:13" s="5" customFormat="1" ht="14.1" customHeight="1" x14ac:dyDescent="0.2">
      <c r="A58" s="75"/>
      <c r="B58" s="39" t="s">
        <v>11</v>
      </c>
      <c r="C58" s="212" t="s">
        <v>92</v>
      </c>
      <c r="D58" s="212"/>
      <c r="E58" s="212"/>
      <c r="F58" s="212"/>
      <c r="G58" s="212"/>
      <c r="H58" s="212"/>
      <c r="I58" s="12"/>
      <c r="J58" s="34"/>
      <c r="K58" s="501"/>
      <c r="L58" s="502"/>
      <c r="M58" s="503"/>
    </row>
    <row r="59" spans="1:13" s="5" customFormat="1" ht="14.1" customHeight="1" x14ac:dyDescent="0.2">
      <c r="A59" s="75"/>
      <c r="B59" s="39" t="s">
        <v>12</v>
      </c>
      <c r="C59" s="12" t="s">
        <v>279</v>
      </c>
      <c r="D59" s="12"/>
      <c r="E59" s="12"/>
      <c r="F59" s="12"/>
      <c r="G59" s="12"/>
      <c r="H59" s="12"/>
      <c r="I59" s="12"/>
      <c r="J59" s="34"/>
      <c r="K59" s="501"/>
      <c r="L59" s="502"/>
      <c r="M59" s="503"/>
    </row>
    <row r="60" spans="1:13" s="5" customFormat="1" ht="14.1" customHeight="1" x14ac:dyDescent="0.2">
      <c r="A60" s="75"/>
      <c r="B60" s="39" t="s">
        <v>14</v>
      </c>
      <c r="C60" s="517" t="s">
        <v>280</v>
      </c>
      <c r="D60" s="517"/>
      <c r="E60" s="517"/>
      <c r="F60" s="517"/>
      <c r="G60" s="517"/>
      <c r="H60" s="517"/>
      <c r="I60" s="518"/>
      <c r="J60" s="34"/>
      <c r="K60" s="501"/>
      <c r="L60" s="502"/>
      <c r="M60" s="503"/>
    </row>
    <row r="61" spans="1:13" s="5" customFormat="1" ht="14.1" customHeight="1" x14ac:dyDescent="0.2">
      <c r="A61" s="75"/>
      <c r="B61" s="259"/>
      <c r="C61" s="260" t="s">
        <v>281</v>
      </c>
      <c r="D61" s="260"/>
      <c r="E61" s="260"/>
      <c r="F61" s="260"/>
      <c r="G61" s="260"/>
      <c r="H61" s="260"/>
      <c r="I61" s="261"/>
      <c r="J61" s="53"/>
      <c r="K61" s="501"/>
      <c r="L61" s="502"/>
      <c r="M61" s="503"/>
    </row>
    <row r="62" spans="1:13" s="5" customFormat="1" ht="9.9499999999999993" customHeight="1" x14ac:dyDescent="0.2">
      <c r="A62" s="75"/>
      <c r="B62" s="121"/>
      <c r="C62" s="121"/>
      <c r="D62" s="121"/>
      <c r="E62" s="121"/>
      <c r="F62" s="121"/>
      <c r="G62" s="121"/>
      <c r="H62" s="121"/>
      <c r="I62" s="121"/>
      <c r="J62" s="121"/>
      <c r="K62" s="504"/>
      <c r="L62" s="504"/>
      <c r="M62" s="505"/>
    </row>
    <row r="63" spans="1:13" s="5" customFormat="1" ht="15.75" x14ac:dyDescent="0.25">
      <c r="A63" s="76" t="s">
        <v>282</v>
      </c>
      <c r="B63" s="213"/>
      <c r="C63" s="214"/>
      <c r="D63" s="121"/>
      <c r="E63" s="121"/>
      <c r="F63" s="121"/>
      <c r="G63" s="121"/>
      <c r="H63" s="121"/>
      <c r="I63" s="121"/>
      <c r="J63" s="121"/>
      <c r="K63" s="504"/>
      <c r="L63" s="504"/>
      <c r="M63" s="505"/>
    </row>
    <row r="64" spans="1:13" s="5" customFormat="1" ht="14.1" customHeight="1" x14ac:dyDescent="0.2">
      <c r="A64" s="75"/>
      <c r="B64" s="45" t="s">
        <v>9</v>
      </c>
      <c r="C64" s="533" t="s">
        <v>94</v>
      </c>
      <c r="D64" s="533"/>
      <c r="E64" s="533"/>
      <c r="F64" s="533"/>
      <c r="G64" s="533"/>
      <c r="H64" s="533"/>
      <c r="I64" s="533"/>
      <c r="J64" s="534"/>
      <c r="K64" s="519"/>
      <c r="L64" s="504"/>
      <c r="M64" s="505"/>
    </row>
    <row r="65" spans="1:13" s="5" customFormat="1" ht="14.1" customHeight="1" x14ac:dyDescent="0.2">
      <c r="A65" s="75"/>
      <c r="B65" s="229"/>
      <c r="C65" s="12" t="s">
        <v>89</v>
      </c>
      <c r="D65" s="12" t="s">
        <v>95</v>
      </c>
      <c r="E65" s="12"/>
      <c r="F65" s="12"/>
      <c r="G65" s="12"/>
      <c r="H65" s="12"/>
      <c r="I65" s="12"/>
      <c r="J65" s="34"/>
      <c r="K65" s="501"/>
      <c r="L65" s="502"/>
      <c r="M65" s="503"/>
    </row>
    <row r="66" spans="1:13" s="5" customFormat="1" ht="14.1" customHeight="1" x14ac:dyDescent="0.2">
      <c r="A66" s="75"/>
      <c r="B66" s="229"/>
      <c r="C66" s="12" t="s">
        <v>96</v>
      </c>
      <c r="D66" s="12" t="s">
        <v>97</v>
      </c>
      <c r="E66" s="12"/>
      <c r="F66" s="12"/>
      <c r="G66" s="12"/>
      <c r="H66" s="12"/>
      <c r="I66" s="12"/>
      <c r="J66" s="34"/>
      <c r="K66" s="501"/>
      <c r="L66" s="502"/>
      <c r="M66" s="503"/>
    </row>
    <row r="67" spans="1:13" s="5" customFormat="1" ht="14.1" customHeight="1" x14ac:dyDescent="0.2">
      <c r="A67" s="75"/>
      <c r="B67" s="229"/>
      <c r="C67" s="12" t="s">
        <v>93</v>
      </c>
      <c r="D67" s="12" t="s">
        <v>98</v>
      </c>
      <c r="E67" s="12"/>
      <c r="F67" s="12"/>
      <c r="G67" s="12"/>
      <c r="H67" s="12"/>
      <c r="I67" s="12"/>
      <c r="J67" s="34"/>
      <c r="K67" s="501"/>
      <c r="L67" s="502"/>
      <c r="M67" s="503"/>
    </row>
    <row r="68" spans="1:13" s="5" customFormat="1" ht="27.95" customHeight="1" x14ac:dyDescent="0.2">
      <c r="A68" s="75"/>
      <c r="B68" s="39" t="s">
        <v>10</v>
      </c>
      <c r="C68" s="394" t="s">
        <v>360</v>
      </c>
      <c r="D68" s="394"/>
      <c r="E68" s="394"/>
      <c r="F68" s="394"/>
      <c r="G68" s="394"/>
      <c r="H68" s="394"/>
      <c r="I68" s="395"/>
      <c r="J68" s="34"/>
      <c r="K68" s="501"/>
      <c r="L68" s="502"/>
      <c r="M68" s="503"/>
    </row>
    <row r="69" spans="1:13" s="5" customFormat="1" ht="27.95" customHeight="1" x14ac:dyDescent="0.2">
      <c r="A69" s="75"/>
      <c r="B69" s="45" t="s">
        <v>11</v>
      </c>
      <c r="C69" s="381" t="s">
        <v>99</v>
      </c>
      <c r="D69" s="381"/>
      <c r="E69" s="381"/>
      <c r="F69" s="381"/>
      <c r="G69" s="381"/>
      <c r="H69" s="381"/>
      <c r="I69" s="535"/>
      <c r="J69" s="34"/>
      <c r="K69" s="501"/>
      <c r="L69" s="502"/>
      <c r="M69" s="503"/>
    </row>
    <row r="70" spans="1:13" s="5" customFormat="1" ht="14.1" customHeight="1" x14ac:dyDescent="0.2">
      <c r="A70" s="75"/>
      <c r="B70" s="39" t="s">
        <v>12</v>
      </c>
      <c r="C70" s="212" t="s">
        <v>100</v>
      </c>
      <c r="D70" s="230"/>
      <c r="E70" s="230"/>
      <c r="F70" s="230"/>
      <c r="G70" s="230"/>
      <c r="H70" s="230"/>
      <c r="I70" s="231"/>
      <c r="J70" s="34"/>
      <c r="K70" s="501"/>
      <c r="L70" s="502"/>
      <c r="M70" s="503"/>
    </row>
    <row r="71" spans="1:13" s="5" customFormat="1" ht="14.1" customHeight="1" x14ac:dyDescent="0.2">
      <c r="A71" s="75"/>
      <c r="B71" s="39" t="s">
        <v>14</v>
      </c>
      <c r="C71" s="212" t="s">
        <v>283</v>
      </c>
      <c r="D71" s="230"/>
      <c r="E71" s="230"/>
      <c r="F71" s="230"/>
      <c r="G71" s="230"/>
      <c r="H71" s="230"/>
      <c r="I71" s="231"/>
      <c r="J71" s="64"/>
      <c r="K71" s="519"/>
      <c r="L71" s="504"/>
      <c r="M71" s="505"/>
    </row>
    <row r="72" spans="1:13" s="5" customFormat="1" ht="27.95" customHeight="1" x14ac:dyDescent="0.2">
      <c r="A72" s="75"/>
      <c r="B72" s="66" t="s">
        <v>16</v>
      </c>
      <c r="C72" s="394" t="s">
        <v>223</v>
      </c>
      <c r="D72" s="394"/>
      <c r="E72" s="394"/>
      <c r="F72" s="394"/>
      <c r="G72" s="394"/>
      <c r="H72" s="394"/>
      <c r="I72" s="395"/>
      <c r="J72" s="53"/>
      <c r="K72" s="501"/>
      <c r="L72" s="502"/>
      <c r="M72" s="503"/>
    </row>
    <row r="73" spans="1:13" ht="14.1" customHeight="1" x14ac:dyDescent="0.2">
      <c r="A73" s="75"/>
      <c r="B73" s="39" t="s">
        <v>17</v>
      </c>
      <c r="C73" s="529" t="s">
        <v>101</v>
      </c>
      <c r="D73" s="529"/>
      <c r="E73" s="529"/>
      <c r="F73" s="529"/>
      <c r="G73" s="529"/>
      <c r="H73" s="529"/>
      <c r="I73" s="530"/>
      <c r="J73" s="53"/>
      <c r="K73" s="501"/>
      <c r="L73" s="502"/>
      <c r="M73" s="503"/>
    </row>
    <row r="74" spans="1:13" ht="27.95" customHeight="1" x14ac:dyDescent="0.2">
      <c r="A74" s="75"/>
      <c r="B74" s="66" t="s">
        <v>18</v>
      </c>
      <c r="C74" s="394" t="s">
        <v>102</v>
      </c>
      <c r="D74" s="394"/>
      <c r="E74" s="394"/>
      <c r="F74" s="394"/>
      <c r="G74" s="394"/>
      <c r="H74" s="394"/>
      <c r="I74" s="395"/>
      <c r="J74" s="53"/>
      <c r="K74" s="501"/>
      <c r="L74" s="502"/>
      <c r="M74" s="503"/>
    </row>
    <row r="75" spans="1:13" ht="14.1" customHeight="1" x14ac:dyDescent="0.2">
      <c r="A75" s="75"/>
      <c r="B75" s="39" t="s">
        <v>20</v>
      </c>
      <c r="C75" s="529" t="s">
        <v>176</v>
      </c>
      <c r="D75" s="529"/>
      <c r="E75" s="529"/>
      <c r="F75" s="529"/>
      <c r="G75" s="529"/>
      <c r="H75" s="529"/>
      <c r="I75" s="530"/>
      <c r="J75" s="53"/>
      <c r="K75" s="501"/>
      <c r="L75" s="502"/>
      <c r="M75" s="503"/>
    </row>
    <row r="76" spans="1:13" ht="42" customHeight="1" x14ac:dyDescent="0.2">
      <c r="A76" s="75"/>
      <c r="B76" s="66" t="s">
        <v>70</v>
      </c>
      <c r="C76" s="394" t="s">
        <v>348</v>
      </c>
      <c r="D76" s="394"/>
      <c r="E76" s="394"/>
      <c r="F76" s="394"/>
      <c r="G76" s="394"/>
      <c r="H76" s="394"/>
      <c r="I76" s="395"/>
      <c r="J76" s="131"/>
      <c r="K76" s="501"/>
      <c r="L76" s="502"/>
      <c r="M76" s="503"/>
    </row>
    <row r="77" spans="1:13" ht="27.95" customHeight="1" x14ac:dyDescent="0.2">
      <c r="A77" s="75"/>
      <c r="B77" s="45" t="s">
        <v>71</v>
      </c>
      <c r="C77" s="381" t="s">
        <v>103</v>
      </c>
      <c r="D77" s="381"/>
      <c r="E77" s="381"/>
      <c r="F77" s="381"/>
      <c r="G77" s="381"/>
      <c r="H77" s="381"/>
      <c r="I77" s="535"/>
      <c r="J77" s="53"/>
      <c r="K77" s="501"/>
      <c r="L77" s="502"/>
      <c r="M77" s="503"/>
    </row>
    <row r="78" spans="1:13" ht="42" customHeight="1" x14ac:dyDescent="0.2">
      <c r="A78" s="75"/>
      <c r="B78" s="232" t="s">
        <v>72</v>
      </c>
      <c r="C78" s="394" t="s">
        <v>104</v>
      </c>
      <c r="D78" s="394"/>
      <c r="E78" s="394"/>
      <c r="F78" s="394"/>
      <c r="G78" s="394"/>
      <c r="H78" s="394"/>
      <c r="I78" s="395"/>
      <c r="J78" s="53"/>
      <c r="K78" s="501"/>
      <c r="L78" s="502"/>
      <c r="M78" s="503"/>
    </row>
    <row r="79" spans="1:13" ht="14.1" customHeight="1" x14ac:dyDescent="0.2">
      <c r="A79" s="75"/>
      <c r="B79" s="233" t="s">
        <v>73</v>
      </c>
      <c r="C79" s="385" t="s">
        <v>105</v>
      </c>
      <c r="D79" s="385"/>
      <c r="E79" s="385"/>
      <c r="F79" s="385"/>
      <c r="G79" s="385"/>
      <c r="H79" s="385"/>
      <c r="I79" s="386"/>
      <c r="J79" s="53"/>
      <c r="K79" s="501"/>
      <c r="L79" s="502"/>
      <c r="M79" s="503"/>
    </row>
    <row r="80" spans="1:13" ht="27.95" customHeight="1" x14ac:dyDescent="0.2">
      <c r="A80" s="75"/>
      <c r="B80" s="234" t="s">
        <v>74</v>
      </c>
      <c r="C80" s="529" t="s">
        <v>284</v>
      </c>
      <c r="D80" s="529"/>
      <c r="E80" s="529"/>
      <c r="F80" s="529"/>
      <c r="G80" s="529"/>
      <c r="H80" s="529"/>
      <c r="I80" s="530"/>
      <c r="J80" s="53"/>
      <c r="K80" s="501"/>
      <c r="L80" s="502"/>
      <c r="M80" s="503"/>
    </row>
    <row r="81" spans="1:14" x14ac:dyDescent="0.2">
      <c r="A81" s="75"/>
      <c r="B81" s="66" t="s">
        <v>332</v>
      </c>
      <c r="C81" s="531" t="s">
        <v>404</v>
      </c>
      <c r="D81" s="531"/>
      <c r="E81" s="531"/>
      <c r="F81" s="531"/>
      <c r="G81" s="531"/>
      <c r="H81" s="531"/>
      <c r="I81" s="532"/>
      <c r="J81" s="283"/>
      <c r="K81" s="501"/>
      <c r="L81" s="502"/>
      <c r="M81" s="503"/>
    </row>
    <row r="82" spans="1:14" ht="9.9499999999999993" customHeight="1" x14ac:dyDescent="0.2">
      <c r="A82" s="82"/>
      <c r="B82" s="122"/>
      <c r="C82" s="121"/>
      <c r="D82" s="121"/>
      <c r="E82" s="121"/>
      <c r="F82" s="203"/>
      <c r="G82" s="121"/>
      <c r="H82" s="121"/>
      <c r="I82" s="121"/>
      <c r="J82" s="121"/>
      <c r="K82" s="504"/>
      <c r="L82" s="504"/>
      <c r="M82" s="505"/>
    </row>
    <row r="83" spans="1:14" ht="15.75" x14ac:dyDescent="0.25">
      <c r="A83" s="76" t="s">
        <v>285</v>
      </c>
      <c r="B83" s="122"/>
      <c r="C83" s="121"/>
      <c r="D83" s="121"/>
      <c r="E83" s="121"/>
      <c r="F83" s="203"/>
      <c r="G83" s="121"/>
      <c r="H83" s="121"/>
      <c r="I83" s="121"/>
      <c r="J83" s="121"/>
      <c r="K83" s="504"/>
      <c r="L83" s="504"/>
      <c r="M83" s="505"/>
    </row>
    <row r="84" spans="1:14" ht="14.25" customHeight="1" x14ac:dyDescent="0.2">
      <c r="A84" s="82"/>
      <c r="B84" s="40" t="s">
        <v>9</v>
      </c>
      <c r="C84" s="243" t="s">
        <v>69</v>
      </c>
      <c r="D84" s="268"/>
      <c r="E84" s="269"/>
      <c r="F84" s="270"/>
      <c r="G84" s="271"/>
      <c r="H84" s="272"/>
      <c r="I84" s="273"/>
      <c r="J84" s="142"/>
      <c r="K84" s="523"/>
      <c r="L84" s="524"/>
      <c r="M84" s="525"/>
      <c r="N84" s="141"/>
    </row>
    <row r="85" spans="1:14" ht="14.25" customHeight="1" x14ac:dyDescent="0.25">
      <c r="A85" s="82"/>
      <c r="B85" s="24" t="s">
        <v>10</v>
      </c>
      <c r="C85" s="287" t="s">
        <v>374</v>
      </c>
      <c r="D85" s="262"/>
      <c r="E85" s="263"/>
      <c r="F85" s="264"/>
      <c r="G85" s="265"/>
      <c r="H85" s="266"/>
      <c r="I85" s="274"/>
      <c r="J85" s="34"/>
      <c r="K85" s="526" t="s">
        <v>379</v>
      </c>
      <c r="L85" s="527"/>
      <c r="M85" s="528"/>
      <c r="N85" s="141"/>
    </row>
    <row r="86" spans="1:14" x14ac:dyDescent="0.2">
      <c r="A86" s="85"/>
      <c r="B86" s="86"/>
      <c r="C86" s="86"/>
      <c r="D86" s="86"/>
      <c r="E86" s="86"/>
      <c r="F86" s="86"/>
      <c r="G86" s="86"/>
      <c r="H86" s="86"/>
      <c r="I86" s="86"/>
      <c r="J86" s="86"/>
      <c r="K86" s="86"/>
      <c r="L86" s="86"/>
      <c r="M86" s="87"/>
    </row>
    <row r="87" spans="1:14" ht="20.25" x14ac:dyDescent="0.2">
      <c r="J87" s="251">
        <f>E11</f>
        <v>0</v>
      </c>
    </row>
    <row r="88" spans="1:14" ht="20.25" customHeight="1" x14ac:dyDescent="0.2">
      <c r="E88" s="285" t="s">
        <v>380</v>
      </c>
      <c r="F88" s="285"/>
      <c r="G88" s="285"/>
      <c r="H88" s="285"/>
      <c r="J88" s="252" t="s">
        <v>364</v>
      </c>
    </row>
    <row r="89" spans="1:14" ht="14.25" customHeight="1" x14ac:dyDescent="0.2">
      <c r="E89" s="285"/>
      <c r="F89" s="285"/>
      <c r="G89" s="285"/>
      <c r="H89" s="285"/>
    </row>
    <row r="90" spans="1:14" x14ac:dyDescent="0.2">
      <c r="A90" s="123"/>
      <c r="B90" s="124"/>
      <c r="C90" s="124"/>
      <c r="D90" s="124"/>
      <c r="E90" s="124"/>
      <c r="F90" s="124"/>
      <c r="G90" s="124"/>
      <c r="H90" s="124"/>
      <c r="I90" s="124"/>
      <c r="J90" s="124"/>
      <c r="K90" s="124"/>
      <c r="L90" s="124"/>
      <c r="M90" s="125"/>
      <c r="N90" s="46"/>
    </row>
    <row r="91" spans="1:14" ht="15.75" x14ac:dyDescent="0.25">
      <c r="A91" s="76" t="s">
        <v>45</v>
      </c>
      <c r="B91" s="122"/>
      <c r="C91" s="206"/>
      <c r="D91" s="206"/>
      <c r="E91" s="206"/>
      <c r="F91" s="206"/>
      <c r="G91" s="275"/>
      <c r="H91" s="275"/>
      <c r="I91" s="275"/>
      <c r="J91" s="275"/>
      <c r="K91" s="275"/>
      <c r="L91" s="121"/>
      <c r="M91" s="74"/>
    </row>
    <row r="92" spans="1:14" ht="15.75" x14ac:dyDescent="0.25">
      <c r="A92" s="75"/>
      <c r="B92" s="456" t="s">
        <v>326</v>
      </c>
      <c r="C92" s="456"/>
      <c r="D92" s="456"/>
      <c r="E92" s="456"/>
      <c r="F92" s="456"/>
      <c r="G92" s="456"/>
      <c r="H92" s="275"/>
      <c r="I92" s="275"/>
      <c r="J92" s="275"/>
      <c r="K92" s="275"/>
      <c r="L92" s="121"/>
      <c r="M92" s="74"/>
    </row>
    <row r="93" spans="1:14" ht="15.75" x14ac:dyDescent="0.25">
      <c r="A93" s="75"/>
      <c r="B93" s="456" t="s">
        <v>324</v>
      </c>
      <c r="C93" s="456"/>
      <c r="D93" s="456"/>
      <c r="E93" s="456"/>
      <c r="F93" s="456"/>
      <c r="G93" s="456"/>
      <c r="H93" s="275"/>
      <c r="I93" s="275"/>
      <c r="J93" s="275"/>
      <c r="K93" s="275"/>
      <c r="L93" s="121"/>
      <c r="M93" s="74"/>
    </row>
    <row r="94" spans="1:14" ht="15.75" x14ac:dyDescent="0.25">
      <c r="A94" s="75"/>
      <c r="B94" s="456" t="s">
        <v>325</v>
      </c>
      <c r="C94" s="456"/>
      <c r="D94" s="456"/>
      <c r="E94" s="456"/>
      <c r="F94" s="456"/>
      <c r="G94" s="456"/>
      <c r="H94" s="275"/>
      <c r="I94" s="275"/>
      <c r="J94" s="275"/>
      <c r="K94" s="275"/>
      <c r="L94" s="121"/>
      <c r="M94" s="74"/>
    </row>
    <row r="95" spans="1:14" x14ac:dyDescent="0.2">
      <c r="A95" s="75"/>
      <c r="B95" s="121"/>
      <c r="C95" s="276"/>
      <c r="D95" s="203"/>
      <c r="E95" s="203"/>
      <c r="F95" s="203"/>
      <c r="G95" s="203"/>
      <c r="H95" s="121"/>
      <c r="I95" s="121"/>
      <c r="J95" s="121"/>
      <c r="K95" s="121"/>
      <c r="L95" s="121"/>
      <c r="M95" s="74"/>
    </row>
    <row r="96" spans="1:14" ht="15.75" x14ac:dyDescent="0.25">
      <c r="A96" s="76" t="s">
        <v>381</v>
      </c>
      <c r="B96" s="121"/>
      <c r="C96" s="121"/>
      <c r="D96" s="121"/>
      <c r="E96" s="121"/>
      <c r="F96" s="121"/>
      <c r="G96" s="121"/>
      <c r="H96" s="121"/>
      <c r="I96" s="121"/>
      <c r="J96" s="121"/>
      <c r="K96" s="121"/>
      <c r="L96" s="121"/>
      <c r="M96" s="74"/>
    </row>
    <row r="97" spans="1:13" ht="54" customHeight="1" x14ac:dyDescent="0.2">
      <c r="A97" s="77"/>
      <c r="B97" s="442" t="s">
        <v>382</v>
      </c>
      <c r="C97" s="442"/>
      <c r="D97" s="442"/>
      <c r="E97" s="442"/>
      <c r="F97" s="442"/>
      <c r="G97" s="442"/>
      <c r="H97" s="442"/>
      <c r="I97" s="442"/>
      <c r="J97" s="442"/>
      <c r="K97" s="442"/>
      <c r="L97" s="442"/>
      <c r="M97" s="443"/>
    </row>
    <row r="98" spans="1:13" x14ac:dyDescent="0.2">
      <c r="A98" s="77"/>
      <c r="B98" s="277"/>
      <c r="C98" s="277"/>
      <c r="D98" s="277"/>
      <c r="E98" s="277"/>
      <c r="F98" s="277"/>
      <c r="G98" s="277"/>
      <c r="H98" s="277"/>
      <c r="I98" s="277"/>
      <c r="J98" s="277"/>
      <c r="K98" s="277"/>
      <c r="L98" s="277"/>
      <c r="M98" s="74"/>
    </row>
    <row r="99" spans="1:13" ht="30" customHeight="1" x14ac:dyDescent="0.2">
      <c r="A99" s="77"/>
      <c r="B99" s="442" t="s">
        <v>46</v>
      </c>
      <c r="C99" s="442"/>
      <c r="D99" s="442"/>
      <c r="E99" s="442"/>
      <c r="F99" s="442"/>
      <c r="G99" s="442"/>
      <c r="H99" s="442"/>
      <c r="I99" s="442"/>
      <c r="J99" s="442"/>
      <c r="K99" s="442"/>
      <c r="L99" s="442"/>
      <c r="M99" s="443"/>
    </row>
    <row r="100" spans="1:13" ht="28.5" customHeight="1" x14ac:dyDescent="0.2">
      <c r="A100" s="77"/>
      <c r="B100" s="442" t="s">
        <v>47</v>
      </c>
      <c r="C100" s="442"/>
      <c r="D100" s="442"/>
      <c r="E100" s="442"/>
      <c r="F100" s="442"/>
      <c r="G100" s="442"/>
      <c r="H100" s="442"/>
      <c r="I100" s="442"/>
      <c r="J100" s="442"/>
      <c r="K100" s="442"/>
      <c r="L100" s="442"/>
      <c r="M100" s="443"/>
    </row>
    <row r="101" spans="1:13" x14ac:dyDescent="0.2">
      <c r="A101" s="77"/>
      <c r="B101" s="204"/>
      <c r="C101" s="204"/>
      <c r="D101" s="204"/>
      <c r="E101" s="204"/>
      <c r="F101" s="204"/>
      <c r="G101" s="204"/>
      <c r="H101" s="204"/>
      <c r="I101" s="204"/>
      <c r="J101" s="204"/>
      <c r="K101" s="204"/>
      <c r="L101" s="204"/>
      <c r="M101" s="74"/>
    </row>
    <row r="102" spans="1:13" ht="14.25" x14ac:dyDescent="0.2">
      <c r="A102" s="75"/>
      <c r="B102" s="444" t="s">
        <v>383</v>
      </c>
      <c r="C102" s="444"/>
      <c r="D102" s="444"/>
      <c r="E102" s="444"/>
      <c r="F102" s="444"/>
      <c r="G102" s="444"/>
      <c r="H102" s="444"/>
      <c r="I102" s="444"/>
      <c r="J102" s="444"/>
      <c r="K102" s="444"/>
      <c r="L102" s="444"/>
      <c r="M102" s="445"/>
    </row>
    <row r="103" spans="1:13" ht="12.75" customHeight="1" x14ac:dyDescent="0.2">
      <c r="A103" s="75"/>
      <c r="B103" s="282"/>
      <c r="C103" s="282"/>
      <c r="D103" s="282"/>
      <c r="E103" s="282"/>
      <c r="F103" s="282"/>
      <c r="G103" s="282"/>
      <c r="H103" s="282"/>
      <c r="I103" s="282"/>
      <c r="J103" s="282"/>
      <c r="K103" s="282"/>
      <c r="L103" s="282"/>
      <c r="M103" s="74"/>
    </row>
    <row r="104" spans="1:13" ht="20.25" x14ac:dyDescent="0.3">
      <c r="A104" s="75"/>
      <c r="B104" s="453" t="s">
        <v>309</v>
      </c>
      <c r="C104" s="454"/>
      <c r="D104" s="454"/>
      <c r="E104" s="454"/>
      <c r="F104" s="454"/>
      <c r="G104" s="454"/>
      <c r="H104" s="455"/>
      <c r="I104" s="121"/>
      <c r="J104" s="121"/>
      <c r="K104" s="121"/>
      <c r="L104" s="121"/>
      <c r="M104" s="74"/>
    </row>
    <row r="105" spans="1:13" ht="15.75" x14ac:dyDescent="0.25">
      <c r="A105" s="75"/>
      <c r="B105" s="447" t="s">
        <v>384</v>
      </c>
      <c r="C105" s="448"/>
      <c r="D105" s="448"/>
      <c r="E105" s="448"/>
      <c r="F105" s="448"/>
      <c r="G105" s="448"/>
      <c r="H105" s="449"/>
      <c r="I105" s="121"/>
      <c r="J105" s="121"/>
      <c r="K105" s="121"/>
      <c r="L105" s="121"/>
      <c r="M105" s="74"/>
    </row>
    <row r="106" spans="1:13" ht="15" x14ac:dyDescent="0.2">
      <c r="A106" s="75"/>
      <c r="B106" s="434" t="s">
        <v>66</v>
      </c>
      <c r="C106" s="434"/>
      <c r="D106" s="434"/>
      <c r="E106" s="434"/>
      <c r="F106" s="434"/>
      <c r="G106" s="450">
        <f>IF(J48&lt;&gt;"",J48,J49+0.5*J50)</f>
        <v>0</v>
      </c>
      <c r="H106" s="451"/>
      <c r="I106" s="121"/>
      <c r="J106" s="284"/>
      <c r="K106" s="121"/>
      <c r="L106" s="121"/>
      <c r="M106" s="74"/>
    </row>
    <row r="107" spans="1:13" ht="15" x14ac:dyDescent="0.2">
      <c r="A107" s="75"/>
      <c r="B107" s="434" t="s">
        <v>385</v>
      </c>
      <c r="C107" s="434"/>
      <c r="D107" s="434"/>
      <c r="E107" s="434"/>
      <c r="F107" s="434"/>
      <c r="G107" s="446">
        <f>J51</f>
        <v>0</v>
      </c>
      <c r="H107" s="446"/>
      <c r="I107" s="121"/>
      <c r="J107" s="284"/>
      <c r="K107" s="121"/>
      <c r="L107" s="121"/>
      <c r="M107" s="74"/>
    </row>
    <row r="108" spans="1:13" ht="15.75" x14ac:dyDescent="0.25">
      <c r="A108" s="75"/>
      <c r="B108" s="118" t="s">
        <v>386</v>
      </c>
      <c r="G108" s="244"/>
      <c r="H108" s="245"/>
      <c r="I108" s="121"/>
      <c r="J108" s="121"/>
      <c r="K108" s="121"/>
      <c r="L108" s="121"/>
      <c r="M108" s="74"/>
    </row>
    <row r="109" spans="1:13" ht="15" x14ac:dyDescent="0.2">
      <c r="A109" s="75"/>
      <c r="B109" s="434" t="s">
        <v>306</v>
      </c>
      <c r="C109" s="434"/>
      <c r="D109" s="434"/>
      <c r="E109" s="434"/>
      <c r="F109" s="434"/>
      <c r="G109" s="446">
        <f>LEL!I28</f>
        <v>0</v>
      </c>
      <c r="H109" s="446"/>
      <c r="I109" s="121"/>
      <c r="J109" s="121"/>
      <c r="K109" s="121"/>
      <c r="L109" s="121"/>
      <c r="M109" s="74"/>
    </row>
    <row r="110" spans="1:13" ht="15" x14ac:dyDescent="0.2">
      <c r="A110" s="75"/>
      <c r="B110" s="434" t="s">
        <v>307</v>
      </c>
      <c r="C110" s="434"/>
      <c r="D110" s="434"/>
      <c r="E110" s="434"/>
      <c r="F110" s="434"/>
      <c r="G110" s="446">
        <f>'Arm-Ed'!L6</f>
        <v>0</v>
      </c>
      <c r="H110" s="446"/>
      <c r="I110" s="121"/>
      <c r="J110" s="121"/>
      <c r="K110" s="121"/>
      <c r="L110" s="121"/>
      <c r="M110" s="74"/>
    </row>
    <row r="111" spans="1:13" ht="15.75" x14ac:dyDescent="0.25">
      <c r="A111" s="75"/>
      <c r="B111" s="118" t="s">
        <v>387</v>
      </c>
      <c r="C111" s="278"/>
      <c r="D111" s="278"/>
      <c r="E111" s="278"/>
      <c r="G111" s="279"/>
      <c r="H111" s="280"/>
      <c r="I111" s="121"/>
      <c r="J111" s="121"/>
      <c r="K111" s="121"/>
      <c r="L111" s="121"/>
      <c r="M111" s="74"/>
    </row>
    <row r="112" spans="1:13" ht="15" x14ac:dyDescent="0.2">
      <c r="A112" s="75"/>
      <c r="B112" s="434" t="s">
        <v>316</v>
      </c>
      <c r="C112" s="434"/>
      <c r="D112" s="434"/>
      <c r="E112" s="434"/>
      <c r="F112" s="434"/>
      <c r="G112" s="446">
        <f>'Auto SOV'!F9</f>
        <v>0</v>
      </c>
      <c r="H112" s="446"/>
      <c r="I112" s="121"/>
      <c r="J112" s="121"/>
      <c r="K112" s="121"/>
      <c r="L112" s="121"/>
      <c r="M112" s="74"/>
    </row>
    <row r="113" spans="1:13" ht="15" x14ac:dyDescent="0.2">
      <c r="A113" s="75"/>
      <c r="B113" s="434" t="s">
        <v>315</v>
      </c>
      <c r="C113" s="434"/>
      <c r="D113" s="434"/>
      <c r="E113" s="434"/>
      <c r="F113" s="434"/>
      <c r="G113" s="446">
        <f>'Auto SOV'!F8</f>
        <v>0</v>
      </c>
      <c r="H113" s="446"/>
      <c r="I113" s="121"/>
      <c r="J113" s="121"/>
      <c r="K113" s="121"/>
      <c r="L113" s="121"/>
      <c r="M113" s="74"/>
    </row>
    <row r="114" spans="1:13" ht="15" x14ac:dyDescent="0.2">
      <c r="A114" s="75"/>
      <c r="B114" s="434" t="s">
        <v>318</v>
      </c>
      <c r="C114" s="434"/>
      <c r="D114" s="434"/>
      <c r="E114" s="434"/>
      <c r="F114" s="434"/>
      <c r="G114" s="435">
        <f>'Auto SOV'!G5</f>
        <v>0</v>
      </c>
      <c r="H114" s="435"/>
      <c r="I114" s="121"/>
      <c r="J114" s="121"/>
      <c r="K114" s="121"/>
      <c r="L114" s="121"/>
      <c r="M114" s="74"/>
    </row>
    <row r="115" spans="1:13" ht="15.75" x14ac:dyDescent="0.2">
      <c r="A115" s="75"/>
      <c r="B115" s="106" t="s">
        <v>388</v>
      </c>
      <c r="H115" s="9"/>
      <c r="I115" s="121"/>
      <c r="J115" s="121"/>
      <c r="K115" s="121"/>
      <c r="L115" s="121"/>
      <c r="M115" s="74"/>
    </row>
    <row r="116" spans="1:13" ht="15" x14ac:dyDescent="0.2">
      <c r="A116" s="75"/>
      <c r="B116" s="434" t="s">
        <v>308</v>
      </c>
      <c r="C116" s="434"/>
      <c r="D116" s="434"/>
      <c r="E116" s="434"/>
      <c r="F116" s="434"/>
      <c r="G116" s="435">
        <f>'Prop SOV'!M5</f>
        <v>0</v>
      </c>
      <c r="H116" s="435"/>
      <c r="I116" s="121"/>
      <c r="J116" s="121"/>
      <c r="K116" s="121"/>
      <c r="L116" s="121"/>
      <c r="M116" s="74"/>
    </row>
    <row r="117" spans="1:13" ht="15" x14ac:dyDescent="0.2">
      <c r="A117" s="75"/>
      <c r="B117" s="434" t="s">
        <v>402</v>
      </c>
      <c r="C117" s="434"/>
      <c r="D117" s="434"/>
      <c r="E117" s="434"/>
      <c r="F117" s="434"/>
      <c r="G117" s="435">
        <f>'Prop SOV'!N5</f>
        <v>0</v>
      </c>
      <c r="H117" s="435"/>
      <c r="I117" s="121"/>
      <c r="J117" s="121"/>
      <c r="K117" s="121"/>
      <c r="L117" s="121"/>
      <c r="M117" s="74"/>
    </row>
    <row r="118" spans="1:13" ht="15" x14ac:dyDescent="0.2">
      <c r="A118" s="75"/>
      <c r="B118" s="434" t="s">
        <v>403</v>
      </c>
      <c r="C118" s="434"/>
      <c r="D118" s="434"/>
      <c r="E118" s="434"/>
      <c r="F118" s="434"/>
      <c r="G118" s="435">
        <f>G116+G117</f>
        <v>0</v>
      </c>
      <c r="H118" s="435"/>
      <c r="I118" s="121"/>
      <c r="J118" s="121"/>
      <c r="K118" s="121"/>
      <c r="L118" s="121"/>
      <c r="M118" s="74"/>
    </row>
    <row r="119" spans="1:13" x14ac:dyDescent="0.2">
      <c r="A119" s="75"/>
      <c r="B119" s="121"/>
      <c r="C119" s="121"/>
      <c r="D119" s="121"/>
      <c r="E119" s="121"/>
      <c r="F119" s="121"/>
      <c r="G119" s="121"/>
      <c r="H119" s="121"/>
      <c r="I119" s="121"/>
      <c r="J119" s="121"/>
      <c r="K119" s="121"/>
      <c r="L119" s="121"/>
      <c r="M119" s="74"/>
    </row>
    <row r="120" spans="1:13" x14ac:dyDescent="0.2">
      <c r="A120" s="75"/>
      <c r="B120" s="121"/>
      <c r="C120" s="121"/>
      <c r="D120" s="121"/>
      <c r="E120" s="121"/>
      <c r="F120" s="121"/>
      <c r="G120" s="121"/>
      <c r="H120" s="121"/>
      <c r="I120" s="121"/>
      <c r="J120" s="121"/>
      <c r="K120" s="121"/>
      <c r="L120" s="121"/>
      <c r="M120" s="74"/>
    </row>
    <row r="121" spans="1:13" ht="47.25" customHeight="1" x14ac:dyDescent="0.2">
      <c r="A121" s="75"/>
      <c r="B121" s="436"/>
      <c r="C121" s="437"/>
      <c r="D121" s="437"/>
      <c r="E121" s="437"/>
      <c r="F121" s="438"/>
      <c r="G121" s="121"/>
      <c r="H121" s="436"/>
      <c r="I121" s="437"/>
      <c r="J121" s="438"/>
      <c r="K121" s="204"/>
      <c r="L121" s="281"/>
      <c r="M121" s="74"/>
    </row>
    <row r="122" spans="1:13" x14ac:dyDescent="0.2">
      <c r="A122" s="75"/>
      <c r="B122" s="204" t="s">
        <v>76</v>
      </c>
      <c r="C122" s="204"/>
      <c r="D122" s="204"/>
      <c r="E122" s="204"/>
      <c r="F122" s="204"/>
      <c r="G122" s="121"/>
      <c r="H122" s="204" t="s">
        <v>48</v>
      </c>
      <c r="I122" s="204"/>
      <c r="J122" s="204"/>
      <c r="K122" s="204"/>
      <c r="L122" s="204" t="s">
        <v>49</v>
      </c>
      <c r="M122" s="74"/>
    </row>
    <row r="123" spans="1:13" x14ac:dyDescent="0.2">
      <c r="A123" s="75"/>
      <c r="B123" s="204"/>
      <c r="C123" s="204"/>
      <c r="D123" s="204"/>
      <c r="E123" s="204"/>
      <c r="F123" s="204"/>
      <c r="G123" s="204"/>
      <c r="H123" s="204"/>
      <c r="I123" s="204"/>
      <c r="J123" s="204"/>
      <c r="K123" s="204"/>
      <c r="L123" s="204"/>
      <c r="M123" s="74"/>
    </row>
    <row r="124" spans="1:13" ht="15" x14ac:dyDescent="0.2">
      <c r="A124" s="75"/>
      <c r="B124" s="439" t="s">
        <v>173</v>
      </c>
      <c r="C124" s="440"/>
      <c r="D124" s="440"/>
      <c r="E124" s="440"/>
      <c r="F124" s="440"/>
      <c r="G124" s="440"/>
      <c r="H124" s="440"/>
      <c r="I124" s="440"/>
      <c r="J124" s="440"/>
      <c r="K124" s="440"/>
      <c r="L124" s="441"/>
      <c r="M124" s="74"/>
    </row>
    <row r="125" spans="1:13" x14ac:dyDescent="0.2">
      <c r="A125" s="85"/>
      <c r="B125" s="86"/>
      <c r="C125" s="86"/>
      <c r="D125" s="86"/>
      <c r="E125" s="86"/>
      <c r="F125" s="86"/>
      <c r="G125" s="86"/>
      <c r="H125" s="86"/>
      <c r="I125" s="86"/>
      <c r="J125" s="86"/>
      <c r="K125" s="86"/>
      <c r="L125" s="86"/>
      <c r="M125" s="87"/>
    </row>
  </sheetData>
  <sheetProtection selectLockedCells="1"/>
  <mergeCells count="167">
    <mergeCell ref="K76:M76"/>
    <mergeCell ref="C64:J64"/>
    <mergeCell ref="C75:I75"/>
    <mergeCell ref="K75:M75"/>
    <mergeCell ref="C69:I69"/>
    <mergeCell ref="C72:I72"/>
    <mergeCell ref="C77:I77"/>
    <mergeCell ref="K83:M83"/>
    <mergeCell ref="K84:M84"/>
    <mergeCell ref="K85:M85"/>
    <mergeCell ref="K81:M81"/>
    <mergeCell ref="K82:M82"/>
    <mergeCell ref="K77:M77"/>
    <mergeCell ref="K41:L41"/>
    <mergeCell ref="C79:I79"/>
    <mergeCell ref="K79:M79"/>
    <mergeCell ref="C80:I80"/>
    <mergeCell ref="K80:M80"/>
    <mergeCell ref="C81:I81"/>
    <mergeCell ref="K63:M63"/>
    <mergeCell ref="K69:M69"/>
    <mergeCell ref="K71:M71"/>
    <mergeCell ref="K72:M72"/>
    <mergeCell ref="C73:I73"/>
    <mergeCell ref="K73:M73"/>
    <mergeCell ref="C74:I74"/>
    <mergeCell ref="K74:M74"/>
    <mergeCell ref="K70:M70"/>
    <mergeCell ref="C78:I78"/>
    <mergeCell ref="K78:M78"/>
    <mergeCell ref="C76:I76"/>
    <mergeCell ref="K65:M65"/>
    <mergeCell ref="K66:M66"/>
    <mergeCell ref="K67:M67"/>
    <mergeCell ref="K64:M64"/>
    <mergeCell ref="B43:L43"/>
    <mergeCell ref="B42:D42"/>
    <mergeCell ref="K51:M51"/>
    <mergeCell ref="K49:M49"/>
    <mergeCell ref="K52:M52"/>
    <mergeCell ref="K56:M56"/>
    <mergeCell ref="E42:G42"/>
    <mergeCell ref="K53:M53"/>
    <mergeCell ref="K57:M57"/>
    <mergeCell ref="K58:M58"/>
    <mergeCell ref="K59:M59"/>
    <mergeCell ref="K68:M68"/>
    <mergeCell ref="K62:M62"/>
    <mergeCell ref="K61:M61"/>
    <mergeCell ref="K42:L42"/>
    <mergeCell ref="K48:M48"/>
    <mergeCell ref="C25:D25"/>
    <mergeCell ref="K31:L31"/>
    <mergeCell ref="A31:I31"/>
    <mergeCell ref="C29:D29"/>
    <mergeCell ref="K60:M60"/>
    <mergeCell ref="K40:L40"/>
    <mergeCell ref="K50:M50"/>
    <mergeCell ref="B41:D41"/>
    <mergeCell ref="H38:I38"/>
    <mergeCell ref="H39:I39"/>
    <mergeCell ref="H40:I40"/>
    <mergeCell ref="B39:D39"/>
    <mergeCell ref="B40:D40"/>
    <mergeCell ref="B36:D36"/>
    <mergeCell ref="B34:D34"/>
    <mergeCell ref="B32:D33"/>
    <mergeCell ref="B37:D37"/>
    <mergeCell ref="B38:D38"/>
    <mergeCell ref="C60:I60"/>
    <mergeCell ref="C11:D11"/>
    <mergeCell ref="C13:D13"/>
    <mergeCell ref="C16:D16"/>
    <mergeCell ref="E29:L29"/>
    <mergeCell ref="E11:L11"/>
    <mergeCell ref="E25:L25"/>
    <mergeCell ref="E27:H27"/>
    <mergeCell ref="E28:H28"/>
    <mergeCell ref="J28:L28"/>
    <mergeCell ref="C28:D28"/>
    <mergeCell ref="C26:D26"/>
    <mergeCell ref="C27:D27"/>
    <mergeCell ref="E12:L12"/>
    <mergeCell ref="E18:L18"/>
    <mergeCell ref="E26:L26"/>
    <mergeCell ref="G15:L15"/>
    <mergeCell ref="J32:J33"/>
    <mergeCell ref="K32:L32"/>
    <mergeCell ref="H42:I42"/>
    <mergeCell ref="E32:G33"/>
    <mergeCell ref="E34:G34"/>
    <mergeCell ref="K37:L37"/>
    <mergeCell ref="K35:L35"/>
    <mergeCell ref="K36:L36"/>
    <mergeCell ref="E35:G35"/>
    <mergeCell ref="E36:G36"/>
    <mergeCell ref="E37:G37"/>
    <mergeCell ref="E38:G38"/>
    <mergeCell ref="E39:G39"/>
    <mergeCell ref="E40:G40"/>
    <mergeCell ref="E41:G41"/>
    <mergeCell ref="H41:I41"/>
    <mergeCell ref="H32:I33"/>
    <mergeCell ref="H34:I34"/>
    <mergeCell ref="H35:I35"/>
    <mergeCell ref="H36:I36"/>
    <mergeCell ref="H37:I37"/>
    <mergeCell ref="K38:L38"/>
    <mergeCell ref="K39:L39"/>
    <mergeCell ref="K1:M2"/>
    <mergeCell ref="I5:K5"/>
    <mergeCell ref="B5:G8"/>
    <mergeCell ref="C21:E21"/>
    <mergeCell ref="C24:D24"/>
    <mergeCell ref="C18:D18"/>
    <mergeCell ref="K20:L20"/>
    <mergeCell ref="C17:D17"/>
    <mergeCell ref="F21:L21"/>
    <mergeCell ref="E24:L24"/>
    <mergeCell ref="C19:D19"/>
    <mergeCell ref="E13:L13"/>
    <mergeCell ref="E17:L17"/>
    <mergeCell ref="F20:G20"/>
    <mergeCell ref="C20:E20"/>
    <mergeCell ref="H20:J20"/>
    <mergeCell ref="C14:D14"/>
    <mergeCell ref="E14:H14"/>
    <mergeCell ref="E16:H16"/>
    <mergeCell ref="K19:L19"/>
    <mergeCell ref="E19:I19"/>
    <mergeCell ref="I6:K6"/>
    <mergeCell ref="I7:K7"/>
    <mergeCell ref="I8:K8"/>
    <mergeCell ref="B35:D35"/>
    <mergeCell ref="G107:H107"/>
    <mergeCell ref="B109:F109"/>
    <mergeCell ref="G109:H109"/>
    <mergeCell ref="B104:H104"/>
    <mergeCell ref="B92:G92"/>
    <mergeCell ref="B93:G93"/>
    <mergeCell ref="B94:G94"/>
    <mergeCell ref="B117:F117"/>
    <mergeCell ref="G117:H117"/>
    <mergeCell ref="C68:I68"/>
    <mergeCell ref="B118:F118"/>
    <mergeCell ref="G118:H118"/>
    <mergeCell ref="B121:F121"/>
    <mergeCell ref="H121:J121"/>
    <mergeCell ref="B124:L124"/>
    <mergeCell ref="B97:M97"/>
    <mergeCell ref="B99:M99"/>
    <mergeCell ref="B100:M100"/>
    <mergeCell ref="B102:M102"/>
    <mergeCell ref="B110:F110"/>
    <mergeCell ref="G110:H110"/>
    <mergeCell ref="B112:F112"/>
    <mergeCell ref="G112:H112"/>
    <mergeCell ref="B113:F113"/>
    <mergeCell ref="G113:H113"/>
    <mergeCell ref="B114:F114"/>
    <mergeCell ref="G114:H114"/>
    <mergeCell ref="B116:F116"/>
    <mergeCell ref="G116:H116"/>
    <mergeCell ref="B105:H105"/>
    <mergeCell ref="B106:F106"/>
    <mergeCell ref="G106:H106"/>
    <mergeCell ref="B107:F107"/>
  </mergeCells>
  <phoneticPr fontId="7" type="noConversion"/>
  <conditionalFormatting sqref="E34:E42">
    <cfRule type="containsText" dxfId="188" priority="119" operator="containsText" text="N">
      <formula>NOT(ISERROR(SEARCH("N",E34)))</formula>
    </cfRule>
    <cfRule type="containsText" dxfId="187" priority="118" operator="containsText" text="Y">
      <formula>NOT(ISERROR(SEARCH("Y",E34)))</formula>
    </cfRule>
  </conditionalFormatting>
  <conditionalFormatting sqref="E40:E41">
    <cfRule type="containsText" dxfId="186" priority="104" operator="containsText" text="Coverage">
      <formula>NOT(ISERROR(SEARCH("Coverage",E40)))</formula>
    </cfRule>
  </conditionalFormatting>
  <conditionalFormatting sqref="E27:H27 L27 J27:J28">
    <cfRule type="notContainsBlanks" dxfId="185" priority="9">
      <formula>LEN(TRIM(E27))&gt;0</formula>
    </cfRule>
  </conditionalFormatting>
  <conditionalFormatting sqref="E24:L26 E28 E29:L29">
    <cfRule type="notContainsBlanks" dxfId="184" priority="16">
      <formula>LEN(TRIM(E24))&gt;0</formula>
    </cfRule>
  </conditionalFormatting>
  <conditionalFormatting sqref="F20">
    <cfRule type="containsBlanks" dxfId="183" priority="117">
      <formula>LEN(TRIM(F20))=0</formula>
    </cfRule>
  </conditionalFormatting>
  <conditionalFormatting sqref="F15:G15">
    <cfRule type="containsBlanks" dxfId="182" priority="14">
      <formula>LEN(TRIM(F15))=0</formula>
    </cfRule>
  </conditionalFormatting>
  <conditionalFormatting sqref="F20:G20">
    <cfRule type="containsText" dxfId="181" priority="116" operator="containsText" text="N">
      <formula>NOT(ISERROR(SEARCH("N",F20)))</formula>
    </cfRule>
    <cfRule type="containsText" dxfId="180" priority="115" operator="containsText" text="Y">
      <formula>NOT(ISERROR(SEARCH("Y",F20)))</formula>
    </cfRule>
  </conditionalFormatting>
  <conditionalFormatting sqref="H36">
    <cfRule type="containsBlanks" dxfId="177" priority="114">
      <formula>LEN(TRIM(H36))=0</formula>
    </cfRule>
  </conditionalFormatting>
  <conditionalFormatting sqref="H40:H42">
    <cfRule type="containsBlanks" dxfId="174" priority="34">
      <formula>LEN(TRIM(H40))=0</formula>
    </cfRule>
  </conditionalFormatting>
  <conditionalFormatting sqref="J40:J41 E34:E42">
    <cfRule type="containsBlanks" dxfId="170" priority="32">
      <formula>LEN(TRIM(E34))=0</formula>
    </cfRule>
  </conditionalFormatting>
  <conditionalFormatting sqref="J42">
    <cfRule type="cellIs" dxfId="169" priority="20" operator="equal">
      <formula>0</formula>
    </cfRule>
  </conditionalFormatting>
  <conditionalFormatting sqref="J48:J53">
    <cfRule type="containsBlanks" dxfId="166" priority="49">
      <formula>LEN(TRIM(J48))=0</formula>
    </cfRule>
    <cfRule type="notContainsBlanks" dxfId="165" priority="7">
      <formula>LEN(TRIM(J48))&gt;0</formula>
    </cfRule>
  </conditionalFormatting>
  <conditionalFormatting sqref="J56:J61">
    <cfRule type="containsBlanks" dxfId="161" priority="86">
      <formula>LEN(TRIM(J56))=0</formula>
    </cfRule>
    <cfRule type="containsText" dxfId="160" priority="85" operator="containsText" text="N">
      <formula>NOT(ISERROR(SEARCH("N",J56)))</formula>
    </cfRule>
    <cfRule type="containsText" dxfId="159" priority="84" operator="containsText" text="Y">
      <formula>NOT(ISERROR(SEARCH("Y",J56)))</formula>
    </cfRule>
  </conditionalFormatting>
  <conditionalFormatting sqref="J65:J70">
    <cfRule type="containsText" dxfId="157" priority="82" operator="containsText" text="N">
      <formula>NOT(ISERROR(SEARCH("N",J65)))</formula>
    </cfRule>
  </conditionalFormatting>
  <conditionalFormatting sqref="J65:J71">
    <cfRule type="containsBlanks" dxfId="155" priority="83">
      <formula>LEN(TRIM(J65))=0</formula>
    </cfRule>
  </conditionalFormatting>
  <conditionalFormatting sqref="J71 J81">
    <cfRule type="notContainsBlanks" dxfId="154" priority="3">
      <formula>LEN(TRIM(J71))&gt;0</formula>
    </cfRule>
  </conditionalFormatting>
  <conditionalFormatting sqref="J72:J75 J77:J80">
    <cfRule type="containsText" dxfId="153" priority="79" operator="containsText" text="N">
      <formula>NOT(ISERROR(SEARCH("N",J72)))</formula>
    </cfRule>
    <cfRule type="containsText" dxfId="152" priority="78" operator="containsText" text="Y">
      <formula>NOT(ISERROR(SEARCH("Y",J72)))</formula>
    </cfRule>
  </conditionalFormatting>
  <conditionalFormatting sqref="J72:J80">
    <cfRule type="containsBlanks" dxfId="151" priority="80">
      <formula>LEN(TRIM(J72))=0</formula>
    </cfRule>
  </conditionalFormatting>
  <conditionalFormatting sqref="J81">
    <cfRule type="containsBlanks" dxfId="147" priority="43">
      <formula>LEN(TRIM(J81))=0</formula>
    </cfRule>
  </conditionalFormatting>
  <conditionalFormatting sqref="J84:J85">
    <cfRule type="containsBlanks" dxfId="146" priority="77">
      <formula>LEN(TRIM(J84))=0</formula>
    </cfRule>
    <cfRule type="containsText" dxfId="145" priority="76" operator="containsText" text="N">
      <formula>NOT(ISERROR(SEARCH("N",J84)))</formula>
    </cfRule>
    <cfRule type="containsText" dxfId="144" priority="75" operator="containsText" text="Y">
      <formula>NOT(ISERROR(SEARCH("Y",J84)))</formula>
    </cfRule>
  </conditionalFormatting>
  <conditionalFormatting sqref="K20:L20 F21:L21 K34:L39 E24:L26 E27:E29 E16 J16:L16 L5:L8 E11:L11 E12 E13:L13 E14 J14:L14 E17:L18 E19 K19 J27:L27 J28">
    <cfRule type="containsBlanks" dxfId="137" priority="102">
      <formula>LEN(TRIM(E5))=0</formula>
    </cfRule>
  </conditionalFormatting>
  <conditionalFormatting sqref="K34:L39">
    <cfRule type="notContainsBlanks" dxfId="134" priority="8">
      <formula>LEN(TRIM(K34))&gt;0</formula>
    </cfRule>
  </conditionalFormatting>
  <conditionalFormatting sqref="K39:L39">
    <cfRule type="containsBlanks" dxfId="130" priority="41">
      <formula>LEN(TRIM(K39))=0</formula>
    </cfRule>
  </conditionalFormatting>
  <conditionalFormatting sqref="K40:L40 K41">
    <cfRule type="containsBlanks" dxfId="128" priority="131">
      <formula>LEN(TRIM(K40))=0</formula>
    </cfRule>
  </conditionalFormatting>
  <conditionalFormatting sqref="L5:L8 E11:L13 E14:H14 J14 L14 F15:L15 E16:H16 J16 L16 E17:L18 E19 K19 F20:G20 K20:L20 F21:L21">
    <cfRule type="notContainsBlanks" dxfId="100" priority="12">
      <formula>LEN(TRIM(E5))&gt;0</formula>
    </cfRule>
  </conditionalFormatting>
  <dataValidations xWindow="486" yWindow="566" count="4">
    <dataValidation allowBlank="1" showInputMessage="1" showErrorMessage="1" promptTitle="Total Cost New" sqref="J37" xr:uid="{00000000-0002-0000-0000-000007000000}"/>
    <dataValidation allowBlank="1" showInputMessage="1" showErrorMessage="1" promptTitle="APD" prompt="What is Total Cost New" sqref="H37:H38" xr:uid="{00000000-0002-0000-0000-00000A000000}"/>
    <dataValidation allowBlank="1" showInputMessage="1" showErrorMessage="1" promptTitle="TIV" prompt="What is the Total Insured Value" sqref="H34 J34" xr:uid="{00000000-0002-0000-0000-00000B000000}"/>
    <dataValidation allowBlank="1" showInputMessage="1" showErrorMessage="1" promptTitle="Crime application" prompt="Please complete crime application for this section" sqref="J38" xr:uid="{00000000-0002-0000-0000-00000C000000}"/>
  </dataValidations>
  <printOptions horizontalCentered="1"/>
  <pageMargins left="0.16666666666666699" right="0.25" top="0.16625000000000001" bottom="0.5" header="0.3" footer="0.3"/>
  <pageSetup scale="79" fitToHeight="0" orientation="landscape" r:id="rId1"/>
  <headerFooter alignWithMargins="0"/>
  <rowBreaks count="2" manualBreakCount="2">
    <brk id="45" max="16383" man="1"/>
    <brk id="86"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31" id="{A959AE49-DB93-4881-BABB-1F1C59B3B69E}">
            <xm:f>$J$60='Data Validation'!$I$5</xm:f>
            <x14:dxf>
              <font>
                <color theme="0" tint="-4.9989318521683403E-2"/>
              </font>
              <fill>
                <patternFill>
                  <bgColor theme="0" tint="-4.9989318521683403E-2"/>
                </patternFill>
              </fill>
              <border>
                <left style="thin">
                  <color auto="1"/>
                </left>
                <right style="thin">
                  <color auto="1"/>
                </right>
                <top style="thin">
                  <color auto="1"/>
                </top>
                <bottom style="thin">
                  <color auto="1"/>
                </bottom>
              </border>
            </x14:dxf>
          </x14:cfRule>
          <xm:sqref>B61:J61</xm:sqref>
        </x14:conditionalFormatting>
        <x14:conditionalFormatting xmlns:xm="http://schemas.microsoft.com/office/excel/2006/main">
          <x14:cfRule type="expression" priority="4" id="{3147914E-0305-4529-9B67-0F0B5E8ECE95}">
            <xm:f>$J$84='Data Validation'!$I$5</xm:f>
            <x14:dxf>
              <font>
                <color theme="0" tint="-4.9989318521683403E-2"/>
              </font>
              <fill>
                <patternFill>
                  <bgColor theme="0" tint="-4.9989318521683403E-2"/>
                </patternFill>
              </fill>
            </x14:dxf>
          </x14:cfRule>
          <xm:sqref>B85:J85</xm:sqref>
        </x14:conditionalFormatting>
        <x14:conditionalFormatting xmlns:xm="http://schemas.microsoft.com/office/excel/2006/main">
          <x14:cfRule type="expression" priority="13" id="{A81BCA6B-5373-4CAB-B048-06ECDC243A58}">
            <xm:f>$F$15='Data Validation'!$I$4</xm:f>
            <x14:dxf>
              <font>
                <color theme="0" tint="-4.9989318521683403E-2"/>
              </font>
              <fill>
                <patternFill>
                  <bgColor theme="0" tint="-4.9989318521683403E-2"/>
                </patternFill>
              </fill>
            </x14:dxf>
          </x14:cfRule>
          <xm:sqref>G15:L15 B16:L16</xm:sqref>
        </x14:conditionalFormatting>
        <x14:conditionalFormatting xmlns:xm="http://schemas.microsoft.com/office/excel/2006/main">
          <x14:cfRule type="expression" priority="100" id="{7958F411-EF2A-4600-8FB8-E89D494A545F}">
            <xm:f>$E$36='Data Validation'!$I$5</xm:f>
            <x14:dxf>
              <fill>
                <patternFill>
                  <bgColor theme="0"/>
                </patternFill>
              </fill>
            </x14:dxf>
          </x14:cfRule>
          <xm:sqref>H36 K36:L36</xm:sqref>
        </x14:conditionalFormatting>
        <x14:conditionalFormatting xmlns:xm="http://schemas.microsoft.com/office/excel/2006/main">
          <x14:cfRule type="expression" priority="19" id="{90BFA859-66A0-4631-9E98-E109BD330D6D}">
            <xm:f>$E$40='Data Validation'!$I$5</xm:f>
            <x14:dxf>
              <font>
                <color theme="0" tint="-4.9989318521683403E-2"/>
              </font>
              <fill>
                <patternFill>
                  <bgColor theme="0" tint="-4.9989318521683403E-2"/>
                </patternFill>
              </fill>
            </x14:dxf>
          </x14:cfRule>
          <xm:sqref>H40 J40:L40</xm:sqref>
        </x14:conditionalFormatting>
        <x14:conditionalFormatting xmlns:xm="http://schemas.microsoft.com/office/excel/2006/main">
          <x14:cfRule type="expression" priority="106" id="{255337E2-C8D7-4512-9657-D0C6B088D656}">
            <xm:f>$E$40='Data Validation'!$I$5</xm:f>
            <x14:dxf>
              <fill>
                <patternFill>
                  <bgColor theme="0"/>
                </patternFill>
              </fill>
            </x14:dxf>
          </x14:cfRule>
          <xm:sqref>H40:H41 J40:K41</xm:sqref>
        </x14:conditionalFormatting>
        <x14:conditionalFormatting xmlns:xm="http://schemas.microsoft.com/office/excel/2006/main">
          <x14:cfRule type="expression" priority="105" id="{F4CE3BCE-8F23-4882-A627-605B970FF441}">
            <xm:f>$E$42='Data Validation'!$I$5</xm:f>
            <x14:dxf>
              <font>
                <color auto="1"/>
              </font>
              <fill>
                <patternFill>
                  <bgColor theme="0" tint="-4.9989318521683403E-2"/>
                </patternFill>
              </fill>
            </x14:dxf>
          </x14:cfRule>
          <xm:sqref>H42 J42:L42</xm:sqref>
        </x14:conditionalFormatting>
        <x14:conditionalFormatting xmlns:xm="http://schemas.microsoft.com/office/excel/2006/main">
          <x14:cfRule type="expression" priority="21" id="{45B16EFB-08AC-46F9-820A-ACF0705A9CEA}">
            <xm:f>$E$42='Data Validation'!$I$5</xm:f>
            <x14:dxf>
              <fill>
                <patternFill>
                  <bgColor theme="0" tint="-4.9989318521683403E-2"/>
                </patternFill>
              </fill>
            </x14:dxf>
          </x14:cfRule>
          <xm:sqref>H42</xm:sqref>
        </x14:conditionalFormatting>
        <x14:conditionalFormatting xmlns:xm="http://schemas.microsoft.com/office/excel/2006/main">
          <x14:cfRule type="expression" priority="1" id="{ED1FF718-DC58-4826-B8A2-3BB33C666D96}">
            <xm:f>$E$41='Data Validation'!$I$5</xm:f>
            <x14:dxf>
              <font>
                <color theme="0" tint="-4.9989318521683403E-2"/>
              </font>
              <fill>
                <patternFill>
                  <bgColor theme="0" tint="-4.9989318521683403E-2"/>
                </patternFill>
              </fill>
            </x14:dxf>
          </x14:cfRule>
          <xm:sqref>H41:L41</xm:sqref>
        </x14:conditionalFormatting>
        <x14:conditionalFormatting xmlns:xm="http://schemas.microsoft.com/office/excel/2006/main">
          <x14:cfRule type="expression" priority="48" id="{52135485-D850-499A-8332-A4CBC80244AB}">
            <xm:f>IF($E$12='Data Validation'!$G$15,TRUE,FALSE)</xm:f>
            <x14:dxf>
              <fill>
                <patternFill>
                  <bgColor theme="0" tint="-4.9989318521683403E-2"/>
                </patternFill>
              </fill>
            </x14:dxf>
          </x14:cfRule>
          <x14:cfRule type="expression" priority="47" id="{1DBDC411-ECF3-42CB-B85C-EFA87E744027}">
            <xm:f>IF($E$12='Data Validation'!$G$16,TRUE,FALSE)</xm:f>
            <x14:dxf>
              <fill>
                <patternFill>
                  <bgColor theme="0" tint="-4.9989318521683403E-2"/>
                </patternFill>
              </fill>
            </x14:dxf>
          </x14:cfRule>
          <xm:sqref>J48</xm:sqref>
        </x14:conditionalFormatting>
        <x14:conditionalFormatting xmlns:xm="http://schemas.microsoft.com/office/excel/2006/main">
          <x14:cfRule type="expression" priority="44" id="{2C162111-E4C9-4A31-8B07-C4720337F976}">
            <xm:f>IF($E$12='Data Validation'!$G$17,TRUE,FALSE)</xm:f>
            <x14:dxf>
              <font>
                <color theme="0" tint="-4.9989318521683403E-2"/>
              </font>
              <fill>
                <patternFill>
                  <bgColor theme="0" tint="-4.9989318521683403E-2"/>
                </patternFill>
              </fill>
            </x14:dxf>
          </x14:cfRule>
          <x14:cfRule type="expression" priority="45" id="{CBA0C301-1DF0-4571-828F-8DFA95805241}">
            <xm:f>IF($E$12='Data Validation'!$G$16,TRUE,FALSE)</xm:f>
            <x14:dxf>
              <font>
                <color theme="0" tint="-4.9989318521683403E-2"/>
              </font>
              <fill>
                <patternFill>
                  <bgColor theme="0" tint="-4.9989318521683403E-2"/>
                </patternFill>
              </fill>
            </x14:dxf>
          </x14:cfRule>
          <x14:cfRule type="expression" priority="46" id="{24BD7115-E0B0-4C1B-BB55-F05FE29A76F2}">
            <xm:f>IF($E$12='Data Validation'!$G$14,TRUE,FALSE)</xm:f>
            <x14:dxf>
              <font>
                <color theme="0" tint="-4.9989318521683403E-2"/>
              </font>
              <fill>
                <patternFill>
                  <bgColor theme="0" tint="-4.9989318521683403E-2"/>
                </patternFill>
              </fill>
            </x14:dxf>
          </x14:cfRule>
          <xm:sqref>J49:J50</xm:sqref>
        </x14:conditionalFormatting>
        <x14:conditionalFormatting xmlns:xm="http://schemas.microsoft.com/office/excel/2006/main">
          <x14:cfRule type="expression" priority="65" id="{A44EB3E8-21F0-49AF-99A2-0CEE1104402A}">
            <xm:f>$J$60='Data Validation'!$I$5</xm:f>
            <x14:dxf>
              <fill>
                <patternFill>
                  <bgColor theme="0"/>
                </patternFill>
              </fill>
            </x14:dxf>
          </x14:cfRule>
          <xm:sqref>J61</xm:sqref>
        </x14:conditionalFormatting>
        <x14:conditionalFormatting xmlns:xm="http://schemas.microsoft.com/office/excel/2006/main">
          <x14:cfRule type="cellIs" priority="81" operator="equal" id="{91BE13B5-A4BB-4D98-A49D-5420DBF6EB28}">
            <xm:f>'Data Validation'!$I$4</xm:f>
            <x14:dxf>
              <fill>
                <patternFill>
                  <bgColor rgb="FFC9E7A7"/>
                </patternFill>
              </fill>
            </x14:dxf>
          </x14:cfRule>
          <xm:sqref>J65:J70</xm:sqref>
        </x14:conditionalFormatting>
        <x14:conditionalFormatting xmlns:xm="http://schemas.microsoft.com/office/excel/2006/main">
          <x14:cfRule type="expression" priority="28" id="{B7AD341A-9F17-4814-B2F1-9A3BA5ED0DB4}">
            <xm:f>$J$76='Data Validation'!$E$79</xm:f>
            <x14:dxf>
              <fill>
                <patternFill>
                  <bgColor rgb="FFC9E7A7"/>
                </patternFill>
              </fill>
            </x14:dxf>
          </x14:cfRule>
          <x14:cfRule type="expression" priority="27" id="{1B0FE02D-9A17-48A1-B173-9D3A05E5C11A}">
            <xm:f>$J$76='Data Validation'!$E$78</xm:f>
            <x14:dxf>
              <fill>
                <patternFill>
                  <bgColor rgb="FFC9E7A7"/>
                </patternFill>
              </fill>
            </x14:dxf>
          </x14:cfRule>
          <x14:cfRule type="expression" priority="24" id="{932AB117-7981-434E-ABCF-E672040C9A1D}">
            <xm:f>$J$76='Data Validation'!$E$80</xm:f>
            <x14:dxf>
              <fill>
                <patternFill>
                  <bgColor theme="5" tint="0.59996337778862885"/>
                </patternFill>
              </fill>
            </x14:dxf>
          </x14:cfRule>
          <xm:sqref>J76</xm:sqref>
        </x14:conditionalFormatting>
        <x14:conditionalFormatting xmlns:xm="http://schemas.microsoft.com/office/excel/2006/main">
          <x14:cfRule type="expression" priority="40" id="{73156E1E-6007-4491-9B3B-E7A4D9C33BEB}">
            <xm:f>$E$34='Data Validation'!$I$5</xm:f>
            <x14:dxf>
              <font>
                <color theme="0" tint="-4.9989318521683403E-2"/>
              </font>
              <fill>
                <patternFill>
                  <bgColor theme="0" tint="-4.9989318521683403E-2"/>
                </patternFill>
              </fill>
              <border>
                <left style="thin">
                  <color auto="1"/>
                </left>
                <right style="thin">
                  <color auto="1"/>
                </right>
              </border>
            </x14:dxf>
          </x14:cfRule>
          <xm:sqref>J34:L34 H34</xm:sqref>
        </x14:conditionalFormatting>
        <x14:conditionalFormatting xmlns:xm="http://schemas.microsoft.com/office/excel/2006/main">
          <x14:cfRule type="expression" priority="39" id="{3B73F062-35A1-404E-8A3F-8FEAFFAFDB4D}">
            <xm:f>$E$35='Data Validation'!$I$5</xm:f>
            <x14:dxf>
              <font>
                <color theme="0" tint="-4.9989318521683403E-2"/>
              </font>
              <fill>
                <patternFill>
                  <bgColor theme="0" tint="-4.9989318521683403E-2"/>
                </patternFill>
              </fill>
            </x14:dxf>
          </x14:cfRule>
          <xm:sqref>J35:L35 H35</xm:sqref>
        </x14:conditionalFormatting>
        <x14:conditionalFormatting xmlns:xm="http://schemas.microsoft.com/office/excel/2006/main">
          <x14:cfRule type="expression" priority="38" id="{CFB21C58-7308-4993-BC1D-326D69721F63}">
            <xm:f>$E$36='Data Validation'!$I$5</xm:f>
            <x14:dxf>
              <font>
                <color theme="0" tint="-4.9989318521683403E-2"/>
              </font>
              <fill>
                <patternFill>
                  <bgColor theme="0" tint="-4.9989318521683403E-2"/>
                </patternFill>
              </fill>
            </x14:dxf>
          </x14:cfRule>
          <xm:sqref>J36:L36 H36</xm:sqref>
        </x14:conditionalFormatting>
        <x14:conditionalFormatting xmlns:xm="http://schemas.microsoft.com/office/excel/2006/main">
          <x14:cfRule type="expression" priority="37" id="{5FB83257-A842-4258-8C03-F8073C92BDAB}">
            <xm:f>$E$37='Data Validation'!$I$5</xm:f>
            <x14:dxf>
              <font>
                <color theme="0" tint="-4.9989318521683403E-2"/>
              </font>
              <fill>
                <patternFill>
                  <bgColor theme="0" tint="-4.9989318521683403E-2"/>
                </patternFill>
              </fill>
            </x14:dxf>
          </x14:cfRule>
          <xm:sqref>J37:L37 H37</xm:sqref>
        </x14:conditionalFormatting>
        <x14:conditionalFormatting xmlns:xm="http://schemas.microsoft.com/office/excel/2006/main">
          <x14:cfRule type="expression" priority="36" id="{49CA18E1-8201-4E7B-80CE-F315DE4E2853}">
            <xm:f>$E$38='Data Validation'!$I$5</xm:f>
            <x14:dxf>
              <font>
                <color theme="0" tint="-4.9989318521683403E-2"/>
              </font>
              <fill>
                <patternFill>
                  <bgColor theme="0" tint="-4.9989318521683403E-2"/>
                </patternFill>
              </fill>
            </x14:dxf>
          </x14:cfRule>
          <xm:sqref>J38:L38 H38</xm:sqref>
        </x14:conditionalFormatting>
        <x14:conditionalFormatting xmlns:xm="http://schemas.microsoft.com/office/excel/2006/main">
          <x14:cfRule type="expression" priority="35" id="{BB5C0684-001A-4F78-8F43-4238E81F5BA0}">
            <xm:f>$E$39='Data Validation'!$I$5</xm:f>
            <x14:dxf>
              <font>
                <color theme="0" tint="-4.9989318521683403E-2"/>
              </font>
              <fill>
                <patternFill>
                  <bgColor theme="0" tint="-4.9989318521683403E-2"/>
                </patternFill>
              </fill>
            </x14:dxf>
          </x14:cfRule>
          <xm:sqref>J39:L39 H39</xm:sqref>
        </x14:conditionalFormatting>
        <x14:conditionalFormatting xmlns:xm="http://schemas.microsoft.com/office/excel/2006/main">
          <x14:cfRule type="expression" priority="101" id="{3219DCEA-5B29-4B36-87D9-DC17A7AC14E6}">
            <xm:f>$F$20='Data Validation'!$I$5</xm:f>
            <x14:dxf>
              <font>
                <color theme="0" tint="-4.9989318521683403E-2"/>
              </font>
              <fill>
                <patternFill>
                  <bgColor theme="0" tint="-4.9989318521683403E-2"/>
                </patternFill>
              </fill>
            </x14:dxf>
          </x14:cfRule>
          <xm:sqref>K20:L20 F21:L21</xm:sqref>
        </x14:conditionalFormatting>
        <x14:conditionalFormatting xmlns:xm="http://schemas.microsoft.com/office/excel/2006/main">
          <x14:cfRule type="expression" priority="99" id="{09CDAF0E-1BEC-406B-877E-B603EB0562A4}">
            <xm:f>$E$34='Data Validation'!$I$5</xm:f>
            <x14:dxf>
              <fill>
                <patternFill>
                  <bgColor theme="0"/>
                </patternFill>
              </fill>
            </x14:dxf>
          </x14:cfRule>
          <xm:sqref>K34:L34</xm:sqref>
        </x14:conditionalFormatting>
        <x14:conditionalFormatting xmlns:xm="http://schemas.microsoft.com/office/excel/2006/main">
          <x14:cfRule type="expression" priority="98" id="{BA1D53A9-576C-4830-8E29-342E1966A4F5}">
            <xm:f>$E$35='Data Validation'!$I$5</xm:f>
            <x14:dxf>
              <fill>
                <patternFill>
                  <bgColor theme="0"/>
                </patternFill>
              </fill>
            </x14:dxf>
          </x14:cfRule>
          <xm:sqref>K35:L35</xm:sqref>
        </x14:conditionalFormatting>
        <x14:conditionalFormatting xmlns:xm="http://schemas.microsoft.com/office/excel/2006/main">
          <x14:cfRule type="expression" priority="107" id="{18A86684-3E78-44A4-9AA3-01A7EFD85E2C}">
            <xm:f>$E$37='Data Validation'!$I$5</xm:f>
            <x14:dxf>
              <fill>
                <patternFill>
                  <bgColor theme="0"/>
                </patternFill>
              </fill>
            </x14:dxf>
          </x14:cfRule>
          <xm:sqref>K37:L37</xm:sqref>
        </x14:conditionalFormatting>
        <x14:conditionalFormatting xmlns:xm="http://schemas.microsoft.com/office/excel/2006/main">
          <x14:cfRule type="expression" priority="108" id="{B21FA45C-4FD8-4771-AE38-BEAD9D5FEEB2}">
            <xm:f>$E$38='Data Validation'!$I$5</xm:f>
            <x14:dxf>
              <fill>
                <patternFill>
                  <bgColor theme="0"/>
                </patternFill>
              </fill>
            </x14:dxf>
          </x14:cfRule>
          <xm:sqref>K38:L38</xm:sqref>
        </x14:conditionalFormatting>
        <x14:conditionalFormatting xmlns:xm="http://schemas.microsoft.com/office/excel/2006/main">
          <x14:cfRule type="expression" priority="109" id="{5D4DCC91-2DB1-4578-BE6A-5AB76C3B9F11}">
            <xm:f>$E$39='Data Validation'!$I$5</xm:f>
            <x14:dxf>
              <fill>
                <patternFill>
                  <bgColor theme="0"/>
                </patternFill>
              </fill>
            </x14:dxf>
          </x14:cfRule>
          <xm:sqref>K39:L39</xm:sqref>
        </x14:conditionalFormatting>
        <x14:conditionalFormatting xmlns:xm="http://schemas.microsoft.com/office/excel/2006/main">
          <x14:cfRule type="expression" priority="71" id="{63DDC746-50A3-48EE-AF71-1E03452E2176}">
            <xm:f>$J$56='Data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K56:M56</xm:sqref>
        </x14:conditionalFormatting>
        <x14:conditionalFormatting xmlns:xm="http://schemas.microsoft.com/office/excel/2006/main">
          <x14:cfRule type="expression" priority="70" id="{7AD72532-9DDE-44C3-80AA-521927CF4199}">
            <xm:f>$J$57='Data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K57:M57</xm:sqref>
        </x14:conditionalFormatting>
        <x14:conditionalFormatting xmlns:xm="http://schemas.microsoft.com/office/excel/2006/main">
          <x14:cfRule type="expression" priority="69" id="{609805E9-AE3B-474D-ACFB-D071FC29E778}">
            <xm:f>$J$58='Data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K58:M58</xm:sqref>
        </x14:conditionalFormatting>
        <x14:conditionalFormatting xmlns:xm="http://schemas.microsoft.com/office/excel/2006/main">
          <x14:cfRule type="expression" priority="68" id="{E3676D6B-5DED-4AC8-A6B4-40D6E2A23282}">
            <xm:f>$J$59='Data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K59:M59</xm:sqref>
        </x14:conditionalFormatting>
        <x14:conditionalFormatting xmlns:xm="http://schemas.microsoft.com/office/excel/2006/main">
          <x14:cfRule type="expression" priority="67" id="{54E623A4-8AE8-44AD-9564-3669A200D29C}">
            <xm:f>$J$60='Data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K60:M60</xm:sqref>
        </x14:conditionalFormatting>
        <x14:conditionalFormatting xmlns:xm="http://schemas.microsoft.com/office/excel/2006/main">
          <x14:cfRule type="expression" priority="66" id="{21FF0C94-CB71-434A-8AD7-385519A84A55}">
            <xm:f>$J$61='Data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K61:M61</xm:sqref>
        </x14:conditionalFormatting>
        <x14:conditionalFormatting xmlns:xm="http://schemas.microsoft.com/office/excel/2006/main">
          <x14:cfRule type="expression" priority="64" id="{05B191AB-8301-4AC4-88B5-9E6539474370}">
            <xm:f>$J$65='Data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K65:M65</xm:sqref>
        </x14:conditionalFormatting>
        <x14:conditionalFormatting xmlns:xm="http://schemas.microsoft.com/office/excel/2006/main">
          <x14:cfRule type="expression" priority="63" id="{4510C5E2-D00E-44EA-95A5-5F6870A341B2}">
            <xm:f>$J$66='Data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K66:M66</xm:sqref>
        </x14:conditionalFormatting>
        <x14:conditionalFormatting xmlns:xm="http://schemas.microsoft.com/office/excel/2006/main">
          <x14:cfRule type="expression" priority="18" id="{F4B481EF-ADA5-4070-9FE7-0DD845A323CF}">
            <xm:f>$J$67='Data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K67:M67</xm:sqref>
        </x14:conditionalFormatting>
        <x14:conditionalFormatting xmlns:xm="http://schemas.microsoft.com/office/excel/2006/main">
          <x14:cfRule type="expression" priority="62" id="{24C2743B-36D9-495B-8980-5B73F956F4DF}">
            <xm:f>$J$68='Data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K68:M68</xm:sqref>
        </x14:conditionalFormatting>
        <x14:conditionalFormatting xmlns:xm="http://schemas.microsoft.com/office/excel/2006/main">
          <x14:cfRule type="expression" priority="61" id="{E06C55BA-00EC-4E30-B6A5-69344EB8568A}">
            <xm:f>$J$69='Data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K69:M69</xm:sqref>
        </x14:conditionalFormatting>
        <x14:conditionalFormatting xmlns:xm="http://schemas.microsoft.com/office/excel/2006/main">
          <x14:cfRule type="expression" priority="60" id="{541C525F-A810-4D53-A740-F313D5D7CFA8}">
            <xm:f>$J$70='Data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K70:M70</xm:sqref>
        </x14:conditionalFormatting>
        <x14:conditionalFormatting xmlns:xm="http://schemas.microsoft.com/office/excel/2006/main">
          <x14:cfRule type="expression" priority="59" id="{36DE3A68-C054-4117-8997-BA6212229804}">
            <xm:f>$J$72='Data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K72:M72</xm:sqref>
        </x14:conditionalFormatting>
        <x14:conditionalFormatting xmlns:xm="http://schemas.microsoft.com/office/excel/2006/main">
          <x14:cfRule type="expression" priority="58" id="{1F84117A-EBDE-4B02-9582-2DE982AE8D05}">
            <xm:f>$J$73='Data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K73:M73</xm:sqref>
        </x14:conditionalFormatting>
        <x14:conditionalFormatting xmlns:xm="http://schemas.microsoft.com/office/excel/2006/main">
          <x14:cfRule type="expression" priority="57" id="{D7A03C10-7E85-475D-9C75-845E30AE0B67}">
            <xm:f>$J$74='Data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K74:M74</xm:sqref>
        </x14:conditionalFormatting>
        <x14:conditionalFormatting xmlns:xm="http://schemas.microsoft.com/office/excel/2006/main">
          <x14:cfRule type="expression" priority="56" id="{A7814BD0-2344-4FCD-B129-9F8639D53D9E}">
            <xm:f>$J$75='Data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K75:M75</xm:sqref>
        </x14:conditionalFormatting>
        <x14:conditionalFormatting xmlns:xm="http://schemas.microsoft.com/office/excel/2006/main">
          <x14:cfRule type="expression" priority="23" id="{95CBDE51-7718-43C6-871F-082A168AC582}">
            <xm:f>$J$76='Data Validation'!$E$79</xm:f>
            <x14:dxf>
              <fill>
                <patternFill>
                  <bgColor theme="2" tint="-9.9948118533890809E-2"/>
                </patternFill>
              </fill>
              <border>
                <left style="thin">
                  <color auto="1"/>
                </left>
                <right style="thin">
                  <color auto="1"/>
                </right>
                <top style="thin">
                  <color auto="1"/>
                </top>
                <bottom style="thin">
                  <color auto="1"/>
                </bottom>
                <vertical/>
                <horizontal/>
              </border>
            </x14:dxf>
          </x14:cfRule>
          <x14:cfRule type="expression" priority="22" id="{28503375-007F-46EC-A498-AB84E79350A7}">
            <xm:f>$J$76='Data Validation'!$E$80</xm:f>
            <x14:dxf>
              <fill>
                <patternFill>
                  <bgColor theme="2" tint="-9.9948118533890809E-2"/>
                </patternFill>
              </fill>
              <border>
                <left style="thin">
                  <color auto="1"/>
                </left>
                <right style="thin">
                  <color auto="1"/>
                </right>
                <top style="thin">
                  <color auto="1"/>
                </top>
                <bottom style="thin">
                  <color auto="1"/>
                </bottom>
                <vertical/>
                <horizontal/>
              </border>
            </x14:dxf>
          </x14:cfRule>
          <x14:cfRule type="expression" priority="209" id="{5DADA4C2-E7E3-4059-B918-1C631411F62E}">
            <xm:f>$J$76='Data Validation'!$K$53</xm:f>
            <x14:dxf>
              <fill>
                <patternFill>
                  <bgColor theme="2" tint="-9.9948118533890809E-2"/>
                </patternFill>
              </fill>
              <border>
                <left style="thin">
                  <color auto="1"/>
                </left>
                <right style="thin">
                  <color auto="1"/>
                </right>
                <top style="thin">
                  <color auto="1"/>
                </top>
                <bottom style="thin">
                  <color auto="1"/>
                </bottom>
                <vertical/>
                <horizontal/>
              </border>
            </x14:dxf>
          </x14:cfRule>
          <x14:cfRule type="expression" priority="210" id="{8D604C01-1E21-4A9E-821E-756F7548ED86}">
            <xm:f>$J$76='Data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K76:M76</xm:sqref>
        </x14:conditionalFormatting>
        <x14:conditionalFormatting xmlns:xm="http://schemas.microsoft.com/office/excel/2006/main">
          <x14:cfRule type="expression" priority="54" id="{88FEBB4F-B5EE-49D0-916F-FEF94A3E7AFE}">
            <xm:f>$J$77='Data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K77:M77</xm:sqref>
        </x14:conditionalFormatting>
        <x14:conditionalFormatting xmlns:xm="http://schemas.microsoft.com/office/excel/2006/main">
          <x14:cfRule type="expression" priority="53" id="{BEE6C231-1C74-40E3-961C-7D86A6432085}">
            <xm:f>$J$78='Data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K78:M78</xm:sqref>
        </x14:conditionalFormatting>
        <x14:conditionalFormatting xmlns:xm="http://schemas.microsoft.com/office/excel/2006/main">
          <x14:cfRule type="expression" priority="52" id="{672DA77B-C289-4A97-AB7B-540F52DC2A03}">
            <xm:f>$J$79='Data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K79:M79</xm:sqref>
        </x14:conditionalFormatting>
        <x14:conditionalFormatting xmlns:xm="http://schemas.microsoft.com/office/excel/2006/main">
          <x14:cfRule type="expression" priority="51" id="{265493A1-27C2-4788-B84E-5BABF976F14D}">
            <xm:f>$J$80='Data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K80:M80</xm:sqref>
        </x14:conditionalFormatting>
        <x14:conditionalFormatting xmlns:xm="http://schemas.microsoft.com/office/excel/2006/main">
          <x14:cfRule type="expression" priority="42" id="{F3190505-39E1-43E0-8F0A-9D582FD02047}">
            <xm:f>$J$81='Data Validation'!$C$74</xm:f>
            <x14:dxf>
              <fill>
                <patternFill>
                  <bgColor theme="2" tint="-9.9948118533890809E-2"/>
                </patternFill>
              </fill>
              <border>
                <left style="thin">
                  <color auto="1"/>
                </left>
                <right style="thin">
                  <color auto="1"/>
                </right>
                <top style="thin">
                  <color auto="1"/>
                </top>
                <bottom style="thin">
                  <color auto="1"/>
                </bottom>
              </border>
            </x14:dxf>
          </x14:cfRule>
          <xm:sqref>K81:M81</xm:sqref>
        </x14:conditionalFormatting>
        <x14:conditionalFormatting xmlns:xm="http://schemas.microsoft.com/office/excel/2006/main">
          <x14:cfRule type="expression" priority="6" id="{177DBA06-5F42-4584-873E-885AD0313785}">
            <xm:f>$J$85='Data Validation'!$K$60</xm:f>
            <x14:dxf>
              <font>
                <color theme="1"/>
              </font>
              <fill>
                <patternFill>
                  <bgColor theme="2" tint="-9.9948118533890809E-2"/>
                </patternFill>
              </fill>
              <border>
                <left style="thin">
                  <color auto="1"/>
                </left>
                <right style="thin">
                  <color auto="1"/>
                </right>
                <top style="thin">
                  <color auto="1"/>
                </top>
                <bottom style="thin">
                  <color auto="1"/>
                </bottom>
                <vertical/>
                <horizontal/>
              </border>
            </x14:dxf>
          </x14:cfRule>
          <x14:cfRule type="expression" priority="5" id="{5B812FB5-E658-4C27-B389-14C45DD06746}">
            <xm:f>$J$85='Data Validation'!$K$59</xm:f>
            <x14:dxf>
              <font>
                <color theme="1"/>
              </font>
              <fill>
                <patternFill>
                  <bgColor theme="2" tint="-9.9948118533890809E-2"/>
                </patternFill>
              </fill>
              <border>
                <left style="thin">
                  <color auto="1"/>
                </left>
                <right style="thin">
                  <color auto="1"/>
                </right>
                <top style="thin">
                  <color auto="1"/>
                </top>
                <bottom style="thin">
                  <color auto="1"/>
                </bottom>
                <vertical/>
                <horizontal/>
              </border>
            </x14:dxf>
          </x14:cfRule>
          <xm:sqref>K85:M85</xm:sqref>
        </x14:conditionalFormatting>
      </x14:conditionalFormattings>
    </ext>
    <ext xmlns:x14="http://schemas.microsoft.com/office/spreadsheetml/2009/9/main" uri="{CCE6A557-97BC-4b89-ADB6-D9C93CAAB3DF}">
      <x14:dataValidations xmlns:xm="http://schemas.microsoft.com/office/excel/2006/main" xWindow="486" yWindow="566" count="16">
        <x14:dataValidation type="list" allowBlank="1" showInputMessage="1" showErrorMessage="1" xr:uid="{CDC1EFBE-C76D-4226-8DD5-B29CBED2E9E4}">
          <x14:formula1>
            <xm:f>'Data Validation'!$I$3:$I$5</xm:f>
          </x14:formula1>
          <xm:sqref>F20 J77:J80 E34:E39 J65:J70 J56:J61 F15 J72:J75 E42 J84 E40:G41</xm:sqref>
        </x14:dataValidation>
        <x14:dataValidation type="list" allowBlank="1" showInputMessage="1" showErrorMessage="1" xr:uid="{96935C94-6640-47BB-A2AD-2442E31F0CD7}">
          <x14:formula1>
            <xm:f>'Data Validation'!$I$11:$I$23</xm:f>
          </x14:formula1>
          <xm:sqref>K34</xm:sqref>
        </x14:dataValidation>
        <x14:dataValidation type="list" allowBlank="1" showInputMessage="1" showErrorMessage="1" xr:uid="{98886C3E-44D0-4819-A764-67AD3EB49A93}">
          <x14:formula1>
            <xm:f>'Data Validation'!$K$7:$K$23</xm:f>
          </x14:formula1>
          <xm:sqref>L34</xm:sqref>
        </x14:dataValidation>
        <x14:dataValidation type="list" allowBlank="1" showInputMessage="1" showErrorMessage="1" xr:uid="{C60A6202-9D79-4497-AB24-B73B9CB2336B}">
          <x14:formula1>
            <xm:f>'Data Validation'!$M$19:$M$22</xm:f>
          </x14:formula1>
          <xm:sqref>H36</xm:sqref>
        </x14:dataValidation>
        <x14:dataValidation type="list" allowBlank="1" showInputMessage="1" showErrorMessage="1" xr:uid="{1F4C0F5C-1150-4683-82EE-5CDC729E2409}">
          <x14:formula1>
            <xm:f>'Data Validation'!$O$13:$O$22</xm:f>
          </x14:formula1>
          <xm:sqref>H42</xm:sqref>
        </x14:dataValidation>
        <x14:dataValidation type="list" allowBlank="1" showInputMessage="1" showErrorMessage="1" xr:uid="{2C5EC86E-1F57-4479-80D3-013B1449F641}">
          <x14:formula1>
            <xm:f>'Data Validation'!$G$13:$G$17</xm:f>
          </x14:formula1>
          <xm:sqref>E12:L12</xm:sqref>
        </x14:dataValidation>
        <x14:dataValidation type="list" allowBlank="1" showInputMessage="1" showErrorMessage="1" xr:uid="{5B0197CF-FE0B-41C4-A07E-C7E1CF240981}">
          <x14:formula1>
            <xm:f>'Data Validation'!$O$25:$O$35</xm:f>
          </x14:formula1>
          <xm:sqref>K36:L37</xm:sqref>
        </x14:dataValidation>
        <x14:dataValidation type="list" allowBlank="1" showInputMessage="1" showErrorMessage="1" xr:uid="{97730944-8EE4-466B-B8BF-8E85D2A6E361}">
          <x14:formula1>
            <xm:f>'Data Validation'!$C$51:$C$57</xm:f>
          </x14:formula1>
          <xm:sqref>K35:L35</xm:sqref>
        </x14:dataValidation>
        <x14:dataValidation type="list" allowBlank="1" showInputMessage="1" showErrorMessage="1" xr:uid="{57E429BC-FE05-49C4-AC86-D5E6CE8E5D24}">
          <x14:formula1>
            <xm:f>'Data Validation'!$I$37:$I$41</xm:f>
          </x14:formula1>
          <xm:sqref>K38:L38</xm:sqref>
        </x14:dataValidation>
        <x14:dataValidation type="list" allowBlank="1" showInputMessage="1" showErrorMessage="1" xr:uid="{EFBE6AE7-98E5-4562-A678-CA3E478F54DE}">
          <x14:formula1>
            <xm:f>'Data Validation'!$C$78:$C$83</xm:f>
          </x14:formula1>
          <xm:sqref>K39:L39</xm:sqref>
        </x14:dataValidation>
        <x14:dataValidation type="list" allowBlank="1" showInputMessage="1" showErrorMessage="1" xr:uid="{2C77A929-D745-4B91-827B-6E9161A5CFED}">
          <x14:formula1>
            <xm:f>'Data Validation'!$C$72:$C$74</xm:f>
          </x14:formula1>
          <xm:sqref>J81</xm:sqref>
        </x14:dataValidation>
        <x14:dataValidation type="list" allowBlank="1" showInputMessage="1" showErrorMessage="1" xr:uid="{57B8A9B2-0C35-47FC-9939-6CE1EF8F42A1}">
          <x14:formula1>
            <xm:f>'Data Validation'!$A$27:$A$48</xm:f>
          </x14:formula1>
          <xm:sqref>J71</xm:sqref>
        </x14:dataValidation>
        <x14:dataValidation type="list" allowBlank="1" showInputMessage="1" showErrorMessage="1" xr:uid="{11EF59DA-4A3C-4C81-8BF2-140C22F60D1F}">
          <x14:formula1>
            <xm:f>'Data Validation'!$E$77:$E$80</xm:f>
          </x14:formula1>
          <xm:sqref>J76</xm:sqref>
        </x14:dataValidation>
        <x14:dataValidation type="list" allowBlank="1" showInputMessage="1" showErrorMessage="1" xr:uid="{30B583A7-4FCB-434D-AD1D-E618773C7FD7}">
          <x14:formula1>
            <xm:f>'Data Validation'!$G$1:$G$3</xm:f>
          </x14:formula1>
          <xm:sqref>K20:L20</xm:sqref>
        </x14:dataValidation>
        <x14:dataValidation type="list" allowBlank="1" showInputMessage="1" showErrorMessage="1" xr:uid="{284EB2C0-EED2-4312-8110-D2152126DCF1}">
          <x14:formula1>
            <xm:f>'Data Validation'!$M$14:$M$16</xm:f>
          </x14:formula1>
          <xm:sqref>H40 J40</xm:sqref>
        </x14:dataValidation>
        <x14:dataValidation type="list" allowBlank="1" showInputMessage="1" showErrorMessage="1" xr:uid="{CD4459D9-C5B6-4B73-8E3E-5584B37F036F}">
          <x14:formula1>
            <xm:f>'Data Validation'!$K$57:$K$60</xm:f>
          </x14:formula1>
          <xm:sqref>J85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87BAC-8F78-4807-A845-A10BB92D0769}">
  <sheetPr codeName="Sheet15">
    <tabColor rgb="FFFF4FFF"/>
    <pageSetUpPr fitToPage="1"/>
  </sheetPr>
  <dimension ref="A1:M69"/>
  <sheetViews>
    <sheetView showGridLines="0" showRuler="0" zoomScaleNormal="100" workbookViewId="0">
      <pane ySplit="3" topLeftCell="A4" activePane="bottomLeft" state="frozen"/>
      <selection pane="bottomLeft" activeCell="J55" sqref="J55"/>
    </sheetView>
  </sheetViews>
  <sheetFormatPr defaultRowHeight="12.75" x14ac:dyDescent="0.2"/>
  <cols>
    <col min="1" max="1" width="3.140625" customWidth="1"/>
    <col min="2" max="2" width="3.140625" style="4" customWidth="1"/>
    <col min="3" max="3" width="3.140625" customWidth="1"/>
    <col min="4" max="4" width="17.7109375" customWidth="1"/>
    <col min="5" max="5" width="19.28515625" customWidth="1"/>
    <col min="6" max="6" width="17.5703125" bestFit="1" customWidth="1"/>
    <col min="7" max="7" width="6" customWidth="1"/>
    <col min="8" max="8" width="15.5703125" customWidth="1"/>
    <col min="9" max="9" width="21.42578125" customWidth="1"/>
    <col min="10" max="10" width="75.7109375" style="12" customWidth="1"/>
  </cols>
  <sheetData>
    <row r="1" spans="1:12" ht="23.25" x14ac:dyDescent="0.2">
      <c r="A1" s="299"/>
      <c r="B1" s="299"/>
      <c r="C1" s="299"/>
      <c r="D1" s="299"/>
      <c r="E1" s="299"/>
      <c r="F1" s="299"/>
      <c r="G1" s="299"/>
      <c r="H1" s="299"/>
      <c r="I1" s="251">
        <f>Gen!J1</f>
        <v>0</v>
      </c>
      <c r="J1" s="415" t="s">
        <v>368</v>
      </c>
    </row>
    <row r="2" spans="1:12" s="5" customFormat="1" ht="15.75" x14ac:dyDescent="0.2">
      <c r="A2" s="226"/>
      <c r="B2" s="226"/>
      <c r="C2" s="226"/>
      <c r="D2" s="226"/>
      <c r="E2" s="226"/>
      <c r="F2" s="226"/>
      <c r="G2" s="226"/>
      <c r="H2" s="226"/>
      <c r="I2" s="252" t="s">
        <v>364</v>
      </c>
      <c r="J2" s="415"/>
    </row>
    <row r="3" spans="1:12" s="5" customFormat="1" ht="15" x14ac:dyDescent="0.2">
      <c r="A3" s="215"/>
      <c r="B3" s="416" t="s">
        <v>351</v>
      </c>
      <c r="C3" s="416"/>
      <c r="D3" s="416"/>
      <c r="E3" s="416"/>
      <c r="F3" s="416"/>
      <c r="G3" s="416"/>
      <c r="H3" s="416"/>
      <c r="I3" s="416"/>
      <c r="J3" s="216"/>
    </row>
    <row r="4" spans="1:12" ht="20.25" x14ac:dyDescent="0.3">
      <c r="A4" s="352" t="s">
        <v>170</v>
      </c>
      <c r="B4" s="353"/>
      <c r="C4" s="353"/>
      <c r="D4" s="353"/>
      <c r="E4" s="353"/>
      <c r="F4" s="353"/>
      <c r="G4" s="353"/>
      <c r="H4" s="353"/>
      <c r="I4" s="353"/>
      <c r="J4" s="94"/>
    </row>
    <row r="5" spans="1:12" ht="15.75" x14ac:dyDescent="0.25">
      <c r="A5" s="379" t="s">
        <v>8</v>
      </c>
      <c r="B5" s="380"/>
      <c r="C5" s="380"/>
      <c r="D5" s="380"/>
      <c r="E5" s="380"/>
      <c r="F5" s="380"/>
      <c r="G5" s="380"/>
      <c r="H5" s="380"/>
      <c r="I5" s="380"/>
      <c r="J5" s="94"/>
    </row>
    <row r="6" spans="1:12" ht="14.1" customHeight="1" x14ac:dyDescent="0.2">
      <c r="A6" s="75"/>
      <c r="B6" s="133" t="s">
        <v>9</v>
      </c>
      <c r="C6" s="373" t="s">
        <v>166</v>
      </c>
      <c r="D6" s="373"/>
      <c r="E6" s="373"/>
      <c r="F6" s="373"/>
      <c r="G6" s="373"/>
      <c r="H6" s="374"/>
      <c r="I6" s="53"/>
      <c r="J6" s="94"/>
    </row>
    <row r="7" spans="1:12" ht="14.25" customHeight="1" x14ac:dyDescent="0.2">
      <c r="A7" s="75"/>
      <c r="B7" s="135"/>
      <c r="C7" s="218" t="s">
        <v>89</v>
      </c>
      <c r="D7" t="s">
        <v>25</v>
      </c>
      <c r="H7" s="414"/>
      <c r="I7" s="414"/>
      <c r="J7" s="94"/>
    </row>
    <row r="8" spans="1:12" ht="14.25" customHeight="1" x14ac:dyDescent="0.2">
      <c r="A8" s="75"/>
      <c r="B8" s="135"/>
      <c r="C8" s="218" t="s">
        <v>96</v>
      </c>
      <c r="D8" s="375" t="s">
        <v>109</v>
      </c>
      <c r="E8" s="375"/>
      <c r="F8" s="375"/>
      <c r="G8" s="375"/>
      <c r="H8" s="376"/>
      <c r="I8" s="324"/>
      <c r="J8" s="94"/>
    </row>
    <row r="9" spans="1:12" ht="14.25" customHeight="1" x14ac:dyDescent="0.2">
      <c r="A9" s="75"/>
      <c r="B9" s="135"/>
      <c r="C9" s="218" t="s">
        <v>110</v>
      </c>
      <c r="D9" s="375" t="s">
        <v>26</v>
      </c>
      <c r="E9" s="375"/>
      <c r="F9" s="375"/>
      <c r="G9" s="375"/>
      <c r="H9" s="376"/>
      <c r="I9" s="327"/>
      <c r="J9" s="94"/>
    </row>
    <row r="10" spans="1:12" ht="14.25" customHeight="1" x14ac:dyDescent="0.2">
      <c r="A10" s="75"/>
      <c r="B10" s="135"/>
      <c r="C10" s="218" t="s">
        <v>111</v>
      </c>
      <c r="D10" s="375" t="s">
        <v>27</v>
      </c>
      <c r="E10" s="375"/>
      <c r="F10" s="375"/>
      <c r="G10" s="375"/>
      <c r="H10" s="376"/>
      <c r="I10" s="327"/>
      <c r="J10" s="94"/>
    </row>
    <row r="11" spans="1:12" ht="14.25" customHeight="1" x14ac:dyDescent="0.2">
      <c r="A11" s="75"/>
      <c r="B11" s="136"/>
      <c r="C11" s="137" t="s">
        <v>112</v>
      </c>
      <c r="D11" s="398" t="s">
        <v>174</v>
      </c>
      <c r="E11" s="398"/>
      <c r="F11" s="398"/>
      <c r="G11" s="398"/>
      <c r="H11" s="399"/>
      <c r="I11" s="324"/>
      <c r="J11" s="94"/>
      <c r="L11" s="6"/>
    </row>
    <row r="12" spans="1:12" ht="14.25" customHeight="1" x14ac:dyDescent="0.2">
      <c r="A12" s="75"/>
      <c r="B12" s="138" t="s">
        <v>10</v>
      </c>
      <c r="C12" s="410" t="s">
        <v>113</v>
      </c>
      <c r="D12" s="410"/>
      <c r="E12" s="410"/>
      <c r="F12" s="410"/>
      <c r="G12" s="410"/>
      <c r="H12" s="411"/>
      <c r="I12" s="328"/>
      <c r="J12" s="94"/>
    </row>
    <row r="13" spans="1:12" ht="14.25" customHeight="1" x14ac:dyDescent="0.2">
      <c r="A13" s="75"/>
      <c r="B13" s="133" t="s">
        <v>11</v>
      </c>
      <c r="C13" s="373" t="s">
        <v>213</v>
      </c>
      <c r="D13" s="373"/>
      <c r="E13" s="373"/>
      <c r="F13" s="373"/>
      <c r="G13" s="373"/>
      <c r="H13" s="374"/>
      <c r="I13" s="53"/>
      <c r="J13" s="95"/>
    </row>
    <row r="14" spans="1:12" ht="14.25" customHeight="1" x14ac:dyDescent="0.2">
      <c r="A14" s="75"/>
      <c r="B14" s="138" t="s">
        <v>12</v>
      </c>
      <c r="C14" s="375" t="s">
        <v>114</v>
      </c>
      <c r="D14" s="375"/>
      <c r="E14" s="375"/>
      <c r="F14" s="375"/>
      <c r="G14" s="375"/>
      <c r="H14" s="376"/>
      <c r="I14" s="53"/>
      <c r="J14" s="96"/>
    </row>
    <row r="15" spans="1:12" ht="14.25" customHeight="1" x14ac:dyDescent="0.2">
      <c r="A15" s="75"/>
      <c r="B15" s="134" t="s">
        <v>14</v>
      </c>
      <c r="C15" s="412" t="s">
        <v>214</v>
      </c>
      <c r="D15" s="412"/>
      <c r="E15" s="412"/>
      <c r="F15" s="412"/>
      <c r="G15" s="412"/>
      <c r="H15" s="413"/>
      <c r="I15" s="53"/>
      <c r="J15" s="99" t="str">
        <f>IF(I15="Y","Please attach a list of all authorized employers.","")</f>
        <v/>
      </c>
    </row>
    <row r="16" spans="1:12" ht="14.25" customHeight="1" x14ac:dyDescent="0.2">
      <c r="A16" s="75"/>
      <c r="B16" s="134" t="s">
        <v>16</v>
      </c>
      <c r="C16" s="383" t="s">
        <v>215</v>
      </c>
      <c r="D16" s="383"/>
      <c r="E16" s="383"/>
      <c r="F16" s="383"/>
      <c r="G16" s="383"/>
      <c r="H16" s="384"/>
      <c r="I16" s="53"/>
      <c r="J16" s="95"/>
    </row>
    <row r="17" spans="1:13" x14ac:dyDescent="0.2">
      <c r="A17" s="75"/>
      <c r="B17" s="351"/>
      <c r="C17" s="351"/>
      <c r="D17" s="351"/>
      <c r="E17" s="351"/>
      <c r="F17" s="351"/>
      <c r="G17" s="351"/>
      <c r="H17" s="351"/>
      <c r="I17" s="351"/>
      <c r="J17" s="94"/>
      <c r="M17" s="6"/>
    </row>
    <row r="18" spans="1:13" ht="14.1" customHeight="1" x14ac:dyDescent="0.25">
      <c r="A18" s="379" t="s">
        <v>165</v>
      </c>
      <c r="B18" s="380"/>
      <c r="C18" s="380"/>
      <c r="D18" s="380"/>
      <c r="E18" s="380"/>
      <c r="F18" s="380"/>
      <c r="G18" s="380"/>
      <c r="H18" s="380"/>
      <c r="I18" s="380"/>
      <c r="J18" s="97"/>
    </row>
    <row r="19" spans="1:13" ht="14.1" customHeight="1" x14ac:dyDescent="0.2">
      <c r="A19" s="75"/>
      <c r="B19" s="402" t="s">
        <v>167</v>
      </c>
      <c r="C19" s="403"/>
      <c r="D19" s="403"/>
      <c r="E19" s="403"/>
      <c r="F19" s="403"/>
      <c r="G19" s="403"/>
      <c r="H19" s="404"/>
      <c r="I19" s="408" t="s">
        <v>335</v>
      </c>
      <c r="J19" s="97"/>
    </row>
    <row r="20" spans="1:13" ht="14.1" customHeight="1" x14ac:dyDescent="0.2">
      <c r="A20" s="98"/>
      <c r="B20" s="405"/>
      <c r="C20" s="406"/>
      <c r="D20" s="406"/>
      <c r="E20" s="406"/>
      <c r="F20" s="406"/>
      <c r="G20" s="406"/>
      <c r="H20" s="407"/>
      <c r="I20" s="409"/>
      <c r="J20" s="94"/>
    </row>
    <row r="21" spans="1:13" ht="13.5" customHeight="1" x14ac:dyDescent="0.2">
      <c r="A21" s="75"/>
      <c r="B21" s="22" t="s">
        <v>9</v>
      </c>
      <c r="C21" s="373" t="s">
        <v>336</v>
      </c>
      <c r="D21" s="387"/>
      <c r="E21" s="387"/>
      <c r="F21" s="387"/>
      <c r="G21" s="387"/>
      <c r="H21" s="388"/>
      <c r="I21" s="55"/>
      <c r="J21" s="94"/>
    </row>
    <row r="22" spans="1:13" ht="14.1" customHeight="1" x14ac:dyDescent="0.2">
      <c r="A22" s="75"/>
      <c r="B22" s="23" t="s">
        <v>10</v>
      </c>
      <c r="C22" s="389" t="s">
        <v>337</v>
      </c>
      <c r="D22" s="389"/>
      <c r="E22" s="389"/>
      <c r="F22" s="389"/>
      <c r="G22" s="389"/>
      <c r="H22" s="390"/>
      <c r="I22" s="55"/>
      <c r="J22" s="94"/>
    </row>
    <row r="23" spans="1:13" ht="14.1" customHeight="1" x14ac:dyDescent="0.2">
      <c r="A23" s="75"/>
      <c r="B23" s="24" t="s">
        <v>11</v>
      </c>
      <c r="C23" s="398" t="s">
        <v>338</v>
      </c>
      <c r="D23" s="398"/>
      <c r="E23" s="398"/>
      <c r="F23" s="398"/>
      <c r="G23" s="398"/>
      <c r="H23" s="399"/>
      <c r="I23" s="55"/>
      <c r="J23" s="94"/>
    </row>
    <row r="24" spans="1:13" ht="14.1" customHeight="1" x14ac:dyDescent="0.2">
      <c r="A24" s="75"/>
      <c r="B24" s="22" t="s">
        <v>12</v>
      </c>
      <c r="C24" s="373" t="s">
        <v>339</v>
      </c>
      <c r="D24" s="387"/>
      <c r="E24" s="387"/>
      <c r="F24" s="387"/>
      <c r="G24" s="387"/>
      <c r="H24" s="388"/>
      <c r="I24" s="55"/>
      <c r="J24" s="99"/>
    </row>
    <row r="25" spans="1:13" ht="14.1" customHeight="1" x14ac:dyDescent="0.2">
      <c r="A25" s="75"/>
      <c r="B25" s="139" t="s">
        <v>14</v>
      </c>
      <c r="C25" s="398" t="s">
        <v>340</v>
      </c>
      <c r="D25" s="398"/>
      <c r="E25" s="398"/>
      <c r="F25" s="398"/>
      <c r="G25" s="398"/>
      <c r="H25" s="399"/>
      <c r="I25" s="55"/>
      <c r="J25" s="94"/>
    </row>
    <row r="26" spans="1:13" ht="14.1" customHeight="1" x14ac:dyDescent="0.2">
      <c r="A26" s="75"/>
      <c r="B26" s="26" t="s">
        <v>16</v>
      </c>
      <c r="C26" s="389" t="s">
        <v>341</v>
      </c>
      <c r="D26" s="389"/>
      <c r="E26" s="389"/>
      <c r="F26" s="389"/>
      <c r="G26" s="389"/>
      <c r="H26" s="390"/>
      <c r="I26" s="55"/>
      <c r="J26" s="94"/>
    </row>
    <row r="27" spans="1:13" ht="14.1" customHeight="1" x14ac:dyDescent="0.2">
      <c r="A27" s="75"/>
      <c r="B27" s="24" t="s">
        <v>17</v>
      </c>
      <c r="C27" s="398" t="s">
        <v>342</v>
      </c>
      <c r="D27" s="377"/>
      <c r="E27" s="377"/>
      <c r="F27" s="377"/>
      <c r="G27" s="377"/>
      <c r="H27" s="378"/>
      <c r="I27" s="55"/>
      <c r="J27" s="94"/>
    </row>
    <row r="28" spans="1:13" ht="14.1" customHeight="1" x14ac:dyDescent="0.2">
      <c r="A28" s="75"/>
      <c r="B28" s="537"/>
      <c r="C28" s="537"/>
      <c r="D28" s="537"/>
      <c r="E28" s="537"/>
      <c r="F28" s="537"/>
      <c r="G28" s="538"/>
      <c r="H28" s="176" t="s">
        <v>51</v>
      </c>
      <c r="I28" s="71">
        <f>I21+I22+I23+0.5*(I24+I25)+0.25*(I26+I27)</f>
        <v>0</v>
      </c>
      <c r="J28" s="94"/>
    </row>
    <row r="29" spans="1:13" x14ac:dyDescent="0.2">
      <c r="A29" s="75"/>
      <c r="B29" s="536"/>
      <c r="C29" s="536"/>
      <c r="D29" s="536"/>
      <c r="E29" s="536"/>
      <c r="F29" s="536"/>
      <c r="G29" s="536"/>
      <c r="H29" s="351"/>
      <c r="I29" s="351"/>
      <c r="J29" s="94"/>
    </row>
    <row r="30" spans="1:13" ht="14.1" customHeight="1" x14ac:dyDescent="0.25">
      <c r="A30" s="379" t="s">
        <v>116</v>
      </c>
      <c r="B30" s="380"/>
      <c r="C30" s="380"/>
      <c r="D30" s="380"/>
      <c r="E30" s="380"/>
      <c r="F30" s="380"/>
      <c r="G30" s="380"/>
      <c r="H30" s="380"/>
      <c r="I30" s="380"/>
      <c r="J30" s="94"/>
    </row>
    <row r="31" spans="1:13" ht="14.1" customHeight="1" x14ac:dyDescent="0.2">
      <c r="A31" s="75"/>
      <c r="B31" s="40" t="s">
        <v>9</v>
      </c>
      <c r="C31" s="383" t="s">
        <v>117</v>
      </c>
      <c r="D31" s="383"/>
      <c r="E31" s="383"/>
      <c r="F31" s="383"/>
      <c r="G31" s="383"/>
      <c r="H31" s="384"/>
      <c r="I31" s="36"/>
      <c r="J31" s="94"/>
    </row>
    <row r="32" spans="1:13" ht="14.1" customHeight="1" x14ac:dyDescent="0.2">
      <c r="A32" s="75"/>
      <c r="B32" s="23" t="s">
        <v>10</v>
      </c>
      <c r="C32" s="373" t="s">
        <v>254</v>
      </c>
      <c r="D32" s="373"/>
      <c r="E32" s="373"/>
      <c r="F32" s="373"/>
      <c r="G32" s="373"/>
      <c r="H32" s="373"/>
      <c r="I32" s="374"/>
      <c r="J32" s="94"/>
    </row>
    <row r="33" spans="1:10" ht="14.1" customHeight="1" x14ac:dyDescent="0.2">
      <c r="A33" s="75"/>
      <c r="B33" s="35"/>
      <c r="C33" t="s">
        <v>89</v>
      </c>
      <c r="D33" s="389" t="s">
        <v>121</v>
      </c>
      <c r="E33" s="389"/>
      <c r="F33" s="389"/>
      <c r="G33" s="389"/>
      <c r="H33" s="390"/>
      <c r="I33" s="34"/>
      <c r="J33" s="94"/>
    </row>
    <row r="34" spans="1:10" ht="14.1" customHeight="1" x14ac:dyDescent="0.2">
      <c r="A34" s="75"/>
      <c r="B34" s="35"/>
      <c r="C34" t="s">
        <v>96</v>
      </c>
      <c r="D34" s="375" t="s">
        <v>122</v>
      </c>
      <c r="E34" s="375"/>
      <c r="F34" s="375"/>
      <c r="G34" s="375"/>
      <c r="H34" s="376"/>
      <c r="I34" s="34"/>
      <c r="J34" s="94"/>
    </row>
    <row r="35" spans="1:10" ht="14.1" customHeight="1" x14ac:dyDescent="0.2">
      <c r="A35" s="75"/>
      <c r="B35" s="35"/>
      <c r="C35" t="s">
        <v>110</v>
      </c>
      <c r="D35" s="375" t="s">
        <v>123</v>
      </c>
      <c r="E35" s="375"/>
      <c r="F35" s="375"/>
      <c r="G35" s="375"/>
      <c r="H35" s="376"/>
      <c r="I35" s="34"/>
      <c r="J35" s="94"/>
    </row>
    <row r="36" spans="1:10" x14ac:dyDescent="0.2">
      <c r="A36" s="75"/>
      <c r="B36" s="35"/>
      <c r="C36" t="s">
        <v>111</v>
      </c>
      <c r="D36" s="377" t="s">
        <v>124</v>
      </c>
      <c r="E36" s="377"/>
      <c r="F36" s="377"/>
      <c r="G36" s="377"/>
      <c r="H36" s="378"/>
      <c r="I36" s="34"/>
      <c r="J36" s="94"/>
    </row>
    <row r="37" spans="1:10" ht="27.6" customHeight="1" x14ac:dyDescent="0.2">
      <c r="A37" s="75"/>
      <c r="B37" s="38" t="s">
        <v>11</v>
      </c>
      <c r="C37" s="382" t="s">
        <v>125</v>
      </c>
      <c r="D37" s="382"/>
      <c r="E37" s="382"/>
      <c r="F37" s="382"/>
      <c r="G37" s="382"/>
      <c r="H37" s="391"/>
      <c r="I37" s="53"/>
      <c r="J37" s="95"/>
    </row>
    <row r="38" spans="1:10" x14ac:dyDescent="0.2">
      <c r="A38" s="75"/>
      <c r="B38" s="38" t="s">
        <v>12</v>
      </c>
      <c r="C38" s="369" t="s">
        <v>262</v>
      </c>
      <c r="D38" s="392"/>
      <c r="E38" s="392"/>
      <c r="F38" s="392"/>
      <c r="G38" s="392"/>
      <c r="H38" s="393"/>
      <c r="I38" s="52"/>
      <c r="J38" s="96"/>
    </row>
    <row r="39" spans="1:10" x14ac:dyDescent="0.2">
      <c r="A39" s="75"/>
      <c r="B39" s="48"/>
      <c r="C39" s="394" t="s">
        <v>263</v>
      </c>
      <c r="D39" s="394"/>
      <c r="E39" s="394"/>
      <c r="F39" s="394"/>
      <c r="G39" s="394"/>
      <c r="H39" s="395"/>
      <c r="I39" s="238"/>
      <c r="J39" s="99"/>
    </row>
    <row r="40" spans="1:10" x14ac:dyDescent="0.2">
      <c r="A40" s="75"/>
      <c r="B40" s="48" t="s">
        <v>14</v>
      </c>
      <c r="C40" s="396" t="s">
        <v>126</v>
      </c>
      <c r="D40" s="396"/>
      <c r="E40" s="396"/>
      <c r="F40" s="396"/>
      <c r="G40" s="396"/>
      <c r="H40" s="397"/>
      <c r="I40" s="53"/>
      <c r="J40" s="96"/>
    </row>
    <row r="41" spans="1:10" x14ac:dyDescent="0.2">
      <c r="A41" s="75"/>
      <c r="B41" s="45" t="s">
        <v>16</v>
      </c>
      <c r="C41" s="385" t="s">
        <v>258</v>
      </c>
      <c r="D41" s="385"/>
      <c r="E41" s="385"/>
      <c r="F41" s="385"/>
      <c r="G41" s="385"/>
      <c r="H41" s="385"/>
      <c r="I41" s="386"/>
      <c r="J41" s="99"/>
    </row>
    <row r="42" spans="1:10" ht="14.1" customHeight="1" x14ac:dyDescent="0.2">
      <c r="A42" s="75"/>
      <c r="B42" s="35"/>
      <c r="C42" t="s">
        <v>89</v>
      </c>
      <c r="D42" s="375" t="s">
        <v>127</v>
      </c>
      <c r="E42" s="375"/>
      <c r="F42" s="375"/>
      <c r="G42" s="375"/>
      <c r="H42" s="376"/>
      <c r="I42" s="34"/>
      <c r="J42" s="99"/>
    </row>
    <row r="43" spans="1:10" ht="14.1" customHeight="1" x14ac:dyDescent="0.2">
      <c r="A43" s="75"/>
      <c r="B43" s="35"/>
      <c r="C43" t="s">
        <v>96</v>
      </c>
      <c r="D43" s="375" t="s">
        <v>128</v>
      </c>
      <c r="E43" s="375"/>
      <c r="F43" s="375"/>
      <c r="G43" s="375"/>
      <c r="H43" s="376"/>
      <c r="I43" s="34"/>
      <c r="J43" s="94"/>
    </row>
    <row r="44" spans="1:10" ht="14.1" customHeight="1" x14ac:dyDescent="0.2">
      <c r="A44" s="75"/>
      <c r="B44" s="35"/>
      <c r="C44" t="s">
        <v>110</v>
      </c>
      <c r="D44" s="375" t="s">
        <v>129</v>
      </c>
      <c r="E44" s="375"/>
      <c r="F44" s="375"/>
      <c r="G44" s="375"/>
      <c r="H44" s="376"/>
      <c r="I44" s="34"/>
      <c r="J44" s="94"/>
    </row>
    <row r="45" spans="1:10" ht="14.1" customHeight="1" x14ac:dyDescent="0.2">
      <c r="A45" s="75"/>
      <c r="B45" s="37"/>
      <c r="C45" s="10" t="s">
        <v>111</v>
      </c>
      <c r="D45" s="377" t="s">
        <v>130</v>
      </c>
      <c r="E45" s="377"/>
      <c r="F45" s="377"/>
      <c r="G45" s="377"/>
      <c r="H45" s="378"/>
      <c r="I45" s="34"/>
      <c r="J45" s="94"/>
    </row>
    <row r="46" spans="1:10" x14ac:dyDescent="0.2">
      <c r="A46" s="75"/>
      <c r="B46" s="40" t="s">
        <v>17</v>
      </c>
      <c r="C46" s="383" t="s">
        <v>317</v>
      </c>
      <c r="D46" s="383"/>
      <c r="E46" s="383"/>
      <c r="F46" s="383"/>
      <c r="G46" s="383"/>
      <c r="H46" s="384"/>
      <c r="I46" s="47"/>
      <c r="J46" s="99"/>
    </row>
    <row r="47" spans="1:10" x14ac:dyDescent="0.2">
      <c r="A47" s="75"/>
      <c r="B47" s="39" t="s">
        <v>18</v>
      </c>
      <c r="C47" s="385" t="s">
        <v>258</v>
      </c>
      <c r="D47" s="385"/>
      <c r="E47" s="385"/>
      <c r="F47" s="385"/>
      <c r="G47" s="385"/>
      <c r="H47" s="385"/>
      <c r="I47" s="386"/>
      <c r="J47" s="99"/>
    </row>
    <row r="48" spans="1:10" ht="14.1" customHeight="1" x14ac:dyDescent="0.2">
      <c r="A48" s="75"/>
      <c r="B48" s="35"/>
      <c r="C48" t="s">
        <v>89</v>
      </c>
      <c r="D48" s="375" t="s">
        <v>132</v>
      </c>
      <c r="E48" s="375"/>
      <c r="F48" s="375"/>
      <c r="G48" s="375"/>
      <c r="H48" s="376"/>
      <c r="I48" s="34"/>
      <c r="J48" s="99"/>
    </row>
    <row r="49" spans="1:10" x14ac:dyDescent="0.2">
      <c r="A49" s="75"/>
      <c r="B49" s="35"/>
      <c r="C49" t="s">
        <v>96</v>
      </c>
      <c r="D49" s="375" t="s">
        <v>133</v>
      </c>
      <c r="E49" s="375"/>
      <c r="F49" s="375"/>
      <c r="G49" s="375"/>
      <c r="H49" s="376"/>
      <c r="I49" s="34"/>
      <c r="J49" s="99"/>
    </row>
    <row r="50" spans="1:10" x14ac:dyDescent="0.2">
      <c r="A50" s="85"/>
      <c r="B50" s="37"/>
      <c r="C50" s="10" t="s">
        <v>110</v>
      </c>
      <c r="D50" s="377" t="s">
        <v>134</v>
      </c>
      <c r="E50" s="377"/>
      <c r="F50" s="377"/>
      <c r="G50" s="377"/>
      <c r="H50" s="378"/>
      <c r="I50" s="34"/>
      <c r="J50" s="317"/>
    </row>
    <row r="51" spans="1:10" x14ac:dyDescent="0.2">
      <c r="A51" s="123"/>
      <c r="B51" s="351"/>
      <c r="C51" s="351"/>
      <c r="D51" s="351"/>
      <c r="E51" s="351"/>
      <c r="F51" s="351"/>
      <c r="G51" s="351"/>
      <c r="H51" s="351"/>
      <c r="I51" s="351"/>
      <c r="J51" s="126"/>
    </row>
    <row r="52" spans="1:10" ht="14.1" customHeight="1" x14ac:dyDescent="0.25">
      <c r="A52" s="379" t="s">
        <v>135</v>
      </c>
      <c r="B52" s="380"/>
      <c r="C52" s="380"/>
      <c r="D52" s="380"/>
      <c r="E52" s="380"/>
      <c r="F52" s="380"/>
      <c r="G52" s="380"/>
      <c r="H52" s="380"/>
      <c r="I52" s="380"/>
      <c r="J52" s="94"/>
    </row>
    <row r="53" spans="1:10" ht="14.1" customHeight="1" x14ac:dyDescent="0.2">
      <c r="A53" s="75"/>
      <c r="B53" s="22" t="s">
        <v>9</v>
      </c>
      <c r="C53" s="387" t="s">
        <v>136</v>
      </c>
      <c r="D53" s="387"/>
      <c r="E53" s="387"/>
      <c r="F53" s="387"/>
      <c r="G53" s="387"/>
      <c r="H53" s="388"/>
      <c r="I53" s="34"/>
      <c r="J53" s="95"/>
    </row>
    <row r="54" spans="1:10" ht="14.1" customHeight="1" x14ac:dyDescent="0.2">
      <c r="A54" s="75"/>
      <c r="B54" s="24" t="s">
        <v>10</v>
      </c>
      <c r="C54" s="377" t="s">
        <v>137</v>
      </c>
      <c r="D54" s="377"/>
      <c r="E54" s="377"/>
      <c r="F54" s="377"/>
      <c r="G54" s="377"/>
      <c r="H54" s="378"/>
      <c r="I54" s="34"/>
      <c r="J54" s="95"/>
    </row>
    <row r="55" spans="1:10" ht="14.1" customHeight="1" x14ac:dyDescent="0.2">
      <c r="A55" s="75"/>
      <c r="B55" s="22" t="s">
        <v>11</v>
      </c>
      <c r="C55" s="387" t="s">
        <v>138</v>
      </c>
      <c r="D55" s="387"/>
      <c r="E55" s="387"/>
      <c r="F55" s="387"/>
      <c r="G55" s="387"/>
      <c r="H55" s="388"/>
      <c r="I55" s="329"/>
      <c r="J55" s="94"/>
    </row>
    <row r="56" spans="1:10" ht="14.1" customHeight="1" x14ac:dyDescent="0.2">
      <c r="A56" s="75"/>
      <c r="B56" s="24" t="s">
        <v>12</v>
      </c>
      <c r="C56" s="377" t="s">
        <v>139</v>
      </c>
      <c r="D56" s="377"/>
      <c r="E56" s="377"/>
      <c r="F56" s="377"/>
      <c r="G56" s="377"/>
      <c r="H56" s="378"/>
      <c r="I56" s="7"/>
      <c r="J56" s="94"/>
    </row>
    <row r="57" spans="1:10" x14ac:dyDescent="0.2">
      <c r="A57" s="75"/>
      <c r="B57" s="44" t="s">
        <v>14</v>
      </c>
      <c r="C57" s="369" t="s">
        <v>349</v>
      </c>
      <c r="D57" s="369"/>
      <c r="E57" s="369"/>
      <c r="F57" s="369"/>
      <c r="G57" s="369"/>
      <c r="H57" s="370"/>
      <c r="I57" s="34"/>
      <c r="J57" s="95"/>
    </row>
    <row r="58" spans="1:10" x14ac:dyDescent="0.2">
      <c r="A58" s="75"/>
      <c r="B58" s="44"/>
      <c r="C58" s="371" t="s">
        <v>250</v>
      </c>
      <c r="D58" s="371"/>
      <c r="E58" s="371"/>
      <c r="F58" s="372"/>
      <c r="G58" s="372"/>
      <c r="H58" s="372"/>
      <c r="I58" s="372"/>
      <c r="J58" s="99"/>
    </row>
    <row r="59" spans="1:10" ht="14.1" customHeight="1" x14ac:dyDescent="0.2">
      <c r="A59" s="75"/>
      <c r="B59" s="29" t="s">
        <v>16</v>
      </c>
      <c r="C59" s="373" t="s">
        <v>257</v>
      </c>
      <c r="D59" s="373"/>
      <c r="E59" s="373"/>
      <c r="F59" s="373"/>
      <c r="G59" s="373"/>
      <c r="H59" s="373"/>
      <c r="I59" s="330"/>
      <c r="J59" s="94"/>
    </row>
    <row r="60" spans="1:10" ht="14.1" customHeight="1" x14ac:dyDescent="0.2">
      <c r="A60" s="75"/>
      <c r="B60" s="35"/>
      <c r="C60" t="s">
        <v>89</v>
      </c>
      <c r="D60" s="375" t="s">
        <v>140</v>
      </c>
      <c r="E60" s="375"/>
      <c r="F60" s="375"/>
      <c r="G60" s="375"/>
      <c r="H60" s="376"/>
      <c r="I60" s="67"/>
      <c r="J60" s="99"/>
    </row>
    <row r="61" spans="1:10" ht="14.1" customHeight="1" x14ac:dyDescent="0.2">
      <c r="A61" s="75"/>
      <c r="B61" s="35"/>
      <c r="C61" t="s">
        <v>96</v>
      </c>
      <c r="D61" s="375" t="s">
        <v>141</v>
      </c>
      <c r="E61" s="375"/>
      <c r="F61" s="375"/>
      <c r="G61" s="375"/>
      <c r="H61" s="376"/>
      <c r="I61" s="67"/>
      <c r="J61" s="94"/>
    </row>
    <row r="62" spans="1:10" ht="14.1" customHeight="1" x14ac:dyDescent="0.2">
      <c r="A62" s="75"/>
      <c r="B62" s="35"/>
      <c r="C62" t="s">
        <v>110</v>
      </c>
      <c r="D62" s="375" t="s">
        <v>142</v>
      </c>
      <c r="E62" s="375"/>
      <c r="F62" s="375"/>
      <c r="G62" s="375"/>
      <c r="H62" s="376"/>
      <c r="I62" s="67"/>
      <c r="J62" s="94"/>
    </row>
    <row r="63" spans="1:10" ht="14.1" customHeight="1" x14ac:dyDescent="0.2">
      <c r="A63" s="75"/>
      <c r="B63" s="35"/>
      <c r="C63" t="s">
        <v>111</v>
      </c>
      <c r="D63" s="375" t="s">
        <v>143</v>
      </c>
      <c r="E63" s="375"/>
      <c r="F63" s="375"/>
      <c r="G63" s="375"/>
      <c r="H63" s="376"/>
      <c r="I63" s="67"/>
      <c r="J63" s="94"/>
    </row>
    <row r="64" spans="1:10" ht="14.1" customHeight="1" x14ac:dyDescent="0.2">
      <c r="A64" s="75"/>
      <c r="B64" s="37"/>
      <c r="C64" s="10" t="s">
        <v>112</v>
      </c>
      <c r="D64" s="377" t="s">
        <v>144</v>
      </c>
      <c r="E64" s="377"/>
      <c r="F64" s="377"/>
      <c r="G64" s="377"/>
      <c r="H64" s="378"/>
      <c r="I64" s="67"/>
      <c r="J64" s="94"/>
    </row>
    <row r="65" spans="1:10" ht="15.75" x14ac:dyDescent="0.25">
      <c r="A65" s="379"/>
      <c r="B65" s="380"/>
      <c r="C65" s="380"/>
      <c r="D65" s="380"/>
      <c r="E65" s="380"/>
      <c r="F65" s="380"/>
      <c r="G65" s="380"/>
      <c r="H65" s="380"/>
      <c r="I65" s="380"/>
      <c r="J65" s="94"/>
    </row>
    <row r="66" spans="1:10" ht="15.75" x14ac:dyDescent="0.25">
      <c r="A66" s="379" t="s">
        <v>107</v>
      </c>
      <c r="B66" s="380"/>
      <c r="C66" s="380"/>
      <c r="D66" s="380"/>
      <c r="E66" s="380"/>
      <c r="F66" s="380"/>
      <c r="G66" s="380"/>
      <c r="H66" s="380"/>
      <c r="I66" s="380"/>
      <c r="J66" s="94"/>
    </row>
    <row r="67" spans="1:10" s="3" customFormat="1" ht="41.1" customHeight="1" x14ac:dyDescent="0.2">
      <c r="A67" s="75"/>
      <c r="B67" s="41" t="s">
        <v>9</v>
      </c>
      <c r="C67" s="381" t="s">
        <v>216</v>
      </c>
      <c r="D67" s="382"/>
      <c r="E67" s="382"/>
      <c r="F67" s="382"/>
      <c r="G67" s="382"/>
      <c r="H67" s="382"/>
      <c r="I67" s="34"/>
      <c r="J67" s="99" t="str">
        <f>IF(I67="y","Please attach a narrative summary with details and status.","")</f>
        <v/>
      </c>
    </row>
    <row r="68" spans="1:10" ht="39" customHeight="1" x14ac:dyDescent="0.2">
      <c r="A68" s="100"/>
      <c r="B68" s="42" t="s">
        <v>10</v>
      </c>
      <c r="C68" s="368" t="s">
        <v>145</v>
      </c>
      <c r="D68" s="368"/>
      <c r="E68" s="368"/>
      <c r="F68" s="368"/>
      <c r="G68" s="368"/>
      <c r="H68" s="368"/>
      <c r="I68" s="34"/>
      <c r="J68" s="120" t="str">
        <f>IF(I68="y","Please attach a narrative summary with details.","")</f>
        <v/>
      </c>
    </row>
    <row r="69" spans="1:10" ht="14.1" customHeight="1" x14ac:dyDescent="0.2">
      <c r="A69" s="85"/>
      <c r="B69" s="341"/>
      <c r="C69" s="341"/>
      <c r="D69" s="341"/>
      <c r="E69" s="341"/>
      <c r="F69" s="341"/>
      <c r="G69" s="341"/>
      <c r="H69" s="341"/>
      <c r="I69" s="341"/>
      <c r="J69" s="102"/>
    </row>
  </sheetData>
  <sheetProtection selectLockedCells="1"/>
  <mergeCells count="69">
    <mergeCell ref="H7:I7"/>
    <mergeCell ref="C40:H40"/>
    <mergeCell ref="D36:H36"/>
    <mergeCell ref="B3:I3"/>
    <mergeCell ref="D63:H63"/>
    <mergeCell ref="D45:H45"/>
    <mergeCell ref="D35:H35"/>
    <mergeCell ref="D42:H42"/>
    <mergeCell ref="D43:H43"/>
    <mergeCell ref="D33:H33"/>
    <mergeCell ref="D34:H34"/>
    <mergeCell ref="C37:H37"/>
    <mergeCell ref="C38:H38"/>
    <mergeCell ref="C39:H39"/>
    <mergeCell ref="C12:H12"/>
    <mergeCell ref="C13:H13"/>
    <mergeCell ref="B17:I17"/>
    <mergeCell ref="A18:I18"/>
    <mergeCell ref="C15:H15"/>
    <mergeCell ref="C16:H16"/>
    <mergeCell ref="D64:H64"/>
    <mergeCell ref="B51:I51"/>
    <mergeCell ref="A52:I52"/>
    <mergeCell ref="C53:H53"/>
    <mergeCell ref="C54:H54"/>
    <mergeCell ref="C55:H55"/>
    <mergeCell ref="C56:H56"/>
    <mergeCell ref="C59:H59"/>
    <mergeCell ref="C68:H68"/>
    <mergeCell ref="B69:I69"/>
    <mergeCell ref="B19:H20"/>
    <mergeCell ref="D8:H8"/>
    <mergeCell ref="D9:H9"/>
    <mergeCell ref="D10:H10"/>
    <mergeCell ref="D11:H11"/>
    <mergeCell ref="C26:H26"/>
    <mergeCell ref="C27:H27"/>
    <mergeCell ref="C32:I32"/>
    <mergeCell ref="I19:I20"/>
    <mergeCell ref="B28:G28"/>
    <mergeCell ref="C21:H21"/>
    <mergeCell ref="C22:H22"/>
    <mergeCell ref="C23:H23"/>
    <mergeCell ref="C24:H24"/>
    <mergeCell ref="C67:H67"/>
    <mergeCell ref="C41:I41"/>
    <mergeCell ref="C47:I47"/>
    <mergeCell ref="C46:H46"/>
    <mergeCell ref="D48:H48"/>
    <mergeCell ref="D49:H49"/>
    <mergeCell ref="D50:H50"/>
    <mergeCell ref="D44:H44"/>
    <mergeCell ref="A65:I65"/>
    <mergeCell ref="J1:J2"/>
    <mergeCell ref="A66:I66"/>
    <mergeCell ref="C57:H57"/>
    <mergeCell ref="C58:E58"/>
    <mergeCell ref="F58:I58"/>
    <mergeCell ref="D60:H60"/>
    <mergeCell ref="D61:H61"/>
    <mergeCell ref="D62:H62"/>
    <mergeCell ref="A4:I4"/>
    <mergeCell ref="A5:I5"/>
    <mergeCell ref="C6:H6"/>
    <mergeCell ref="C25:H25"/>
    <mergeCell ref="B29:I29"/>
    <mergeCell ref="A30:I30"/>
    <mergeCell ref="C31:H31"/>
    <mergeCell ref="C14:H14"/>
  </mergeCells>
  <conditionalFormatting sqref="F58:I58">
    <cfRule type="notContainsBlanks" dxfId="91" priority="5">
      <formula>LEN(TRIM(F58))&gt;0</formula>
    </cfRule>
    <cfRule type="containsBlanks" dxfId="89" priority="40">
      <formula>LEN(TRIM(F58))=0</formula>
    </cfRule>
  </conditionalFormatting>
  <conditionalFormatting sqref="H7 I8:I12 I60:I64">
    <cfRule type="containsBlanks" dxfId="87" priority="22">
      <formula>LEN(TRIM(H7))=0</formula>
    </cfRule>
  </conditionalFormatting>
  <conditionalFormatting sqref="H7:I7 I8:I12">
    <cfRule type="notContainsBlanks" dxfId="86" priority="7">
      <formula>LEN(TRIM(H7))&gt;0</formula>
    </cfRule>
  </conditionalFormatting>
  <conditionalFormatting sqref="I6">
    <cfRule type="containsBlanks" dxfId="85" priority="159">
      <formula>LEN(TRIM(I6))=0</formula>
    </cfRule>
    <cfRule type="containsText" dxfId="84" priority="158" operator="containsText" text="N">
      <formula>NOT(ISERROR(SEARCH("N",I6)))</formula>
    </cfRule>
    <cfRule type="containsText" dxfId="83" priority="157" operator="containsText" text="Y">
      <formula>NOT(ISERROR(SEARCH("Y",I6)))</formula>
    </cfRule>
  </conditionalFormatting>
  <conditionalFormatting sqref="I13:I16">
    <cfRule type="containsText" dxfId="82" priority="8" operator="containsText" text="Y">
      <formula>NOT(ISERROR(SEARCH("Y",I13)))</formula>
    </cfRule>
    <cfRule type="containsText" dxfId="81" priority="73" operator="containsText" text="N">
      <formula>NOT(ISERROR(SEARCH("N",I13)))</formula>
    </cfRule>
    <cfRule type="containsBlanks" dxfId="80" priority="138">
      <formula>LEN(TRIM(I13))=0</formula>
    </cfRule>
  </conditionalFormatting>
  <conditionalFormatting sqref="I21:I27 I31 I39 I46 I55:I56 I60:I64">
    <cfRule type="notContainsBlanks" dxfId="77" priority="6">
      <formula>LEN(TRIM(I21))&gt;0</formula>
    </cfRule>
  </conditionalFormatting>
  <conditionalFormatting sqref="I21:I27">
    <cfRule type="containsBlanks" dxfId="76" priority="131">
      <formula>LEN(TRIM(I21))=0</formula>
    </cfRule>
    <cfRule type="containsBlanks" dxfId="75" priority="130">
      <formula>LEN(TRIM(I21))=0</formula>
    </cfRule>
  </conditionalFormatting>
  <conditionalFormatting sqref="I31">
    <cfRule type="containsBlanks" dxfId="74" priority="129">
      <formula>LEN(TRIM(I31))=0</formula>
    </cfRule>
  </conditionalFormatting>
  <conditionalFormatting sqref="I33:I40">
    <cfRule type="containsText" dxfId="73" priority="126" operator="containsText" text="Y">
      <formula>NOT(ISERROR(SEARCH("Y",I33)))</formula>
    </cfRule>
    <cfRule type="containsText" dxfId="72" priority="127" operator="containsText" text="N">
      <formula>NOT(ISERROR(SEARCH("N",I33)))</formula>
    </cfRule>
    <cfRule type="containsBlanks" dxfId="71" priority="128">
      <formula>LEN(TRIM(I33))=0</formula>
    </cfRule>
  </conditionalFormatting>
  <conditionalFormatting sqref="I42:I45">
    <cfRule type="containsText" dxfId="70" priority="116" operator="containsText" text="Y">
      <formula>NOT(ISERROR(SEARCH("Y",I42)))</formula>
    </cfRule>
    <cfRule type="containsText" dxfId="68" priority="117" operator="containsText" text="N">
      <formula>NOT(ISERROR(SEARCH("N",I42)))</formula>
    </cfRule>
  </conditionalFormatting>
  <conditionalFormatting sqref="I42:I46">
    <cfRule type="containsBlanks" dxfId="67" priority="118">
      <formula>LEN(TRIM(I42))=0</formula>
    </cfRule>
  </conditionalFormatting>
  <conditionalFormatting sqref="I48:I50">
    <cfRule type="containsText" dxfId="62" priority="31" operator="containsText" text="Y">
      <formula>NOT(ISERROR(SEARCH("Y",I48)))</formula>
    </cfRule>
    <cfRule type="containsBlanks" dxfId="61" priority="33">
      <formula>LEN(TRIM(I48))=0</formula>
    </cfRule>
    <cfRule type="containsText" dxfId="60" priority="32" operator="containsText" text="N">
      <formula>NOT(ISERROR(SEARCH("N",I48)))</formula>
    </cfRule>
  </conditionalFormatting>
  <conditionalFormatting sqref="I53:I54">
    <cfRule type="containsText" dxfId="59" priority="107" operator="containsText" text="Y">
      <formula>NOT(ISERROR(SEARCH("Y",I53)))</formula>
    </cfRule>
    <cfRule type="containsText" dxfId="58" priority="108" operator="containsText" text="N">
      <formula>NOT(ISERROR(SEARCH("N",I53)))</formula>
    </cfRule>
  </conditionalFormatting>
  <conditionalFormatting sqref="I53:I56">
    <cfRule type="containsBlanks" dxfId="57" priority="109">
      <formula>LEN(TRIM(I53))=0</formula>
    </cfRule>
  </conditionalFormatting>
  <conditionalFormatting sqref="I57">
    <cfRule type="containsBlanks" dxfId="56" priority="70">
      <formula>LEN(TRIM(I57))=0</formula>
    </cfRule>
    <cfRule type="containsText" dxfId="55" priority="68" operator="containsText" text="Y">
      <formula>NOT(ISERROR(SEARCH("Y",I57)))</formula>
    </cfRule>
    <cfRule type="containsText" dxfId="54" priority="69" operator="containsText" text="N">
      <formula>NOT(ISERROR(SEARCH("N",I57)))</formula>
    </cfRule>
  </conditionalFormatting>
  <conditionalFormatting sqref="I60">
    <cfRule type="expression" dxfId="53" priority="194">
      <formula>$I$60&lt;=TODAY()-1825</formula>
    </cfRule>
  </conditionalFormatting>
  <conditionalFormatting sqref="I61">
    <cfRule type="expression" dxfId="52" priority="26">
      <formula>$I$61&lt;=TODAY()-1825</formula>
    </cfRule>
  </conditionalFormatting>
  <conditionalFormatting sqref="I62">
    <cfRule type="expression" dxfId="51" priority="25">
      <formula>$I$62&lt;=TODAY()-1825</formula>
    </cfRule>
  </conditionalFormatting>
  <conditionalFormatting sqref="I63">
    <cfRule type="expression" dxfId="50" priority="24">
      <formula>$I$63&lt;=TODAY()-1825</formula>
    </cfRule>
  </conditionalFormatting>
  <conditionalFormatting sqref="I64">
    <cfRule type="expression" dxfId="49" priority="23">
      <formula>$I$64&lt;=TODAY()-1825</formula>
    </cfRule>
  </conditionalFormatting>
  <conditionalFormatting sqref="I67:I68">
    <cfRule type="containsText" dxfId="48" priority="90" operator="containsText" text="N">
      <formula>NOT(ISERROR(SEARCH("N",I67)))</formula>
    </cfRule>
    <cfRule type="containsText" dxfId="47" priority="89" operator="containsText" text="Y">
      <formula>NOT(ISERROR(SEARCH("Y",I67)))</formula>
    </cfRule>
    <cfRule type="containsBlanks" dxfId="46" priority="91">
      <formula>LEN(TRIM(I67))=0</formula>
    </cfRule>
  </conditionalFormatting>
  <printOptions horizontalCentered="1"/>
  <pageMargins left="0.25" right="0.25" top="0.25" bottom="0.25" header="0.25" footer="0.25"/>
  <pageSetup scale="74" fitToHeight="0" orientation="landscape" r:id="rId1"/>
  <headerFooter alignWithMargins="0"/>
  <rowBreaks count="1" manualBreakCount="1">
    <brk id="50"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4" id="{3038EDC8-1AA7-4DA3-A662-AD41B4FA9798}">
            <xm:f>Gen!$E$40='Data Validation'!$I$5</xm:f>
            <x14:dxf>
              <font>
                <color theme="0" tint="-4.9989318521683403E-2"/>
              </font>
              <fill>
                <patternFill>
                  <bgColor theme="0" tint="-4.9989318521683403E-2"/>
                </patternFill>
              </fill>
              <border>
                <left/>
                <right/>
                <top/>
                <bottom/>
              </border>
            </x14:dxf>
          </x14:cfRule>
          <xm:sqref>A4:I6 A7:H7 A8:I69</xm:sqref>
        </x14:conditionalFormatting>
        <x14:conditionalFormatting xmlns:xm="http://schemas.microsoft.com/office/excel/2006/main">
          <x14:cfRule type="expression" priority="3" id="{9F511086-78CE-4793-9F98-08494D6A7D96}">
            <xm:f>Gen!$E$40='Data Validation'!$I$65</xm:f>
            <x14:dxf>
              <font>
                <color theme="0" tint="-4.9989318521683403E-2"/>
              </font>
              <fill>
                <patternFill>
                  <bgColor theme="0" tint="-4.9989318521683403E-2"/>
                </patternFill>
              </fill>
              <border>
                <left/>
                <right/>
                <top/>
                <bottom/>
                <vertical/>
                <horizontal/>
              </border>
            </x14:dxf>
          </x14:cfRule>
          <xm:sqref>A4:J6 A7:H7 J7 A8:J69</xm:sqref>
        </x14:conditionalFormatting>
        <x14:conditionalFormatting xmlns:xm="http://schemas.microsoft.com/office/excel/2006/main">
          <x14:cfRule type="expression" priority="227" id="{5535D86A-814A-464B-92C6-A939102365AD}">
            <xm:f>Gen!$E$40='Data Validation'!$I$66</xm:f>
            <x14:dxf>
              <font>
                <color theme="0" tint="-4.9989318521683403E-2"/>
              </font>
              <fill>
                <patternFill>
                  <bgColor theme="0" tint="-4.9989318521683403E-2"/>
                </patternFill>
              </fill>
              <border>
                <left/>
                <right/>
                <top/>
                <bottom/>
                <vertical/>
                <horizontal/>
              </border>
            </x14:dxf>
          </x14:cfRule>
          <xm:sqref>A8:J69 A4:J6 A7:H7 J7</xm:sqref>
        </x14:conditionalFormatting>
        <x14:conditionalFormatting xmlns:xm="http://schemas.microsoft.com/office/excel/2006/main">
          <x14:cfRule type="expression" priority="15" id="{6F0236AB-13C4-474B-953D-609ADEAA3238}">
            <xm:f>$I$6='Data Validation'!$I$5</xm:f>
            <x14:dxf>
              <font>
                <color theme="0" tint="-4.9989318521683403E-2"/>
              </font>
              <fill>
                <patternFill>
                  <bgColor theme="0" tint="-4.9989318521683403E-2"/>
                </patternFill>
              </fill>
              <border>
                <left style="thin">
                  <color auto="1"/>
                </left>
                <right style="thin">
                  <color auto="1"/>
                </right>
                <top style="thin">
                  <color auto="1"/>
                </top>
                <bottom style="thin">
                  <color auto="1"/>
                </bottom>
                <vertical/>
                <horizontal/>
              </border>
            </x14:dxf>
          </x14:cfRule>
          <xm:sqref>B7:H7 B8:I11</xm:sqref>
        </x14:conditionalFormatting>
        <x14:conditionalFormatting xmlns:xm="http://schemas.microsoft.com/office/excel/2006/main">
          <x14:cfRule type="expression" priority="2" id="{FDF660E4-23FF-4247-9BC6-700B3149B8E4}">
            <xm:f>Gen!$E$40='Data Validation'!$I$65</xm:f>
            <x14:dxf>
              <font>
                <color theme="1"/>
              </font>
            </x14:dxf>
          </x14:cfRule>
          <x14:cfRule type="expression" priority="12" id="{7142DF28-F0F7-4C71-BC30-C488E8D7F804}">
            <xm:f>Gen!$E$40='Data Validation'!$I$5</xm:f>
            <x14:dxf>
              <font>
                <color theme="1"/>
              </font>
            </x14:dxf>
          </x14:cfRule>
          <xm:sqref>B3:I3</xm:sqref>
        </x14:conditionalFormatting>
        <x14:conditionalFormatting xmlns:xm="http://schemas.microsoft.com/office/excel/2006/main">
          <x14:cfRule type="expression" priority="1" id="{6920A46C-9B73-4377-8865-64ABE36FCE07}">
            <xm:f>$I$14='Data Validation'!$I$5</xm:f>
            <x14:dxf>
              <font>
                <color theme="0" tint="-4.9989318521683403E-2"/>
              </font>
              <fill>
                <patternFill>
                  <bgColor theme="0" tint="-4.9989318521683403E-2"/>
                </patternFill>
              </fill>
            </x14:dxf>
          </x14:cfRule>
          <xm:sqref>B15:I15</xm:sqref>
        </x14:conditionalFormatting>
        <x14:conditionalFormatting xmlns:xm="http://schemas.microsoft.com/office/excel/2006/main">
          <x14:cfRule type="expression" priority="28" id="{658A9013-5C8A-4FE1-A9F5-24F493B8C141}">
            <xm:f>$I$38='Data Validation'!$I$5</xm:f>
            <x14:dxf>
              <font>
                <color theme="0" tint="-4.9989318521683403E-2"/>
              </font>
              <fill>
                <patternFill>
                  <bgColor theme="0" tint="-4.9989318521683403E-2"/>
                </patternFill>
              </fill>
            </x14:dxf>
          </x14:cfRule>
          <xm:sqref>B39:I39</xm:sqref>
        </x14:conditionalFormatting>
        <x14:conditionalFormatting xmlns:xm="http://schemas.microsoft.com/office/excel/2006/main">
          <x14:cfRule type="expression" priority="38" id="{D108FD97-44EC-448D-8B3C-6723C60067C5}">
            <xm:f>$I$57='Data Validation'!$I$5</xm:f>
            <x14:dxf>
              <fill>
                <patternFill>
                  <bgColor theme="0"/>
                </patternFill>
              </fill>
            </x14:dxf>
          </x14:cfRule>
          <xm:sqref>F58:I58</xm:sqref>
        </x14:conditionalFormatting>
        <x14:conditionalFormatting xmlns:xm="http://schemas.microsoft.com/office/excel/2006/main">
          <x14:cfRule type="expression" priority="149" id="{F684EBD0-54C2-4DF2-BA2D-73397754D7F4}">
            <xm:f>$I$6='Data Validation'!$I$5</xm:f>
            <x14:dxf>
              <fill>
                <patternFill>
                  <bgColor theme="0"/>
                </patternFill>
              </fill>
            </x14:dxf>
          </x14:cfRule>
          <xm:sqref>H7 I8:I11</xm:sqref>
        </x14:conditionalFormatting>
        <x14:conditionalFormatting xmlns:xm="http://schemas.microsoft.com/office/excel/2006/main">
          <x14:cfRule type="expression" priority="136" id="{96189034-A48D-43BC-9B05-9E72466A2E42}">
            <xm:f>$I$13='Data Validation'!$I$5</xm:f>
            <x14:dxf>
              <fill>
                <patternFill>
                  <bgColor theme="0"/>
                </patternFill>
              </fill>
            </x14:dxf>
          </x14:cfRule>
          <xm:sqref>I14:I15</xm:sqref>
        </x14:conditionalFormatting>
        <x14:conditionalFormatting xmlns:xm="http://schemas.microsoft.com/office/excel/2006/main">
          <x14:cfRule type="expression" priority="137" id="{2584C1DD-BC0E-4F22-B7D8-65770F3B40E4}">
            <xm:f>$I$14='Data Validation'!$I$5</xm:f>
            <x14:dxf>
              <fill>
                <patternFill>
                  <bgColor theme="0"/>
                </patternFill>
              </fill>
            </x14:dxf>
          </x14:cfRule>
          <xm:sqref>I15</xm:sqref>
        </x14:conditionalFormatting>
        <x14:conditionalFormatting xmlns:xm="http://schemas.microsoft.com/office/excel/2006/main">
          <x14:cfRule type="expression" priority="55" id="{251E1654-0E35-42A9-91BD-75C455736219}">
            <xm:f>$H$42='Data Validation'!$I$5</xm:f>
            <x14:dxf>
              <fill>
                <patternFill>
                  <bgColor theme="0"/>
                </patternFill>
              </fill>
            </x14:dxf>
          </x14:cfRule>
          <xm:sqref>I42:I45</xm:sqref>
        </x14:conditionalFormatting>
        <x14:conditionalFormatting xmlns:xm="http://schemas.microsoft.com/office/excel/2006/main">
          <x14:cfRule type="expression" priority="54" id="{C673AA60-FAED-41EA-BF51-97B300C3B528}">
            <xm:f>$H$43='Data Validation'!$I$5</xm:f>
            <x14:dxf>
              <fill>
                <patternFill>
                  <bgColor theme="0"/>
                </patternFill>
              </fill>
            </x14:dxf>
          </x14:cfRule>
          <xm:sqref>I43</xm:sqref>
        </x14:conditionalFormatting>
        <x14:conditionalFormatting xmlns:xm="http://schemas.microsoft.com/office/excel/2006/main">
          <x14:cfRule type="expression" priority="53" id="{8B5C40FA-906A-4CB9-AD09-0D3A5434D6A3}">
            <xm:f>$H$44='Data Validation'!$I$5</xm:f>
            <x14:dxf>
              <fill>
                <patternFill>
                  <bgColor theme="0"/>
                </patternFill>
              </fill>
            </x14:dxf>
          </x14:cfRule>
          <xm:sqref>I44</xm:sqref>
        </x14:conditionalFormatting>
        <x14:conditionalFormatting xmlns:xm="http://schemas.microsoft.com/office/excel/2006/main">
          <x14:cfRule type="expression" priority="52" id="{3B0F3522-5F92-4516-A984-2337D8ABB50E}">
            <xm:f>$H$45='Data Validation'!$I$5</xm:f>
            <x14:dxf>
              <fill>
                <patternFill>
                  <bgColor theme="0"/>
                </patternFill>
              </fill>
            </x14:dxf>
          </x14:cfRule>
          <xm:sqref>I45</xm:sqref>
        </x14:conditionalFormatting>
        <x14:conditionalFormatting xmlns:xm="http://schemas.microsoft.com/office/excel/2006/main">
          <x14:cfRule type="expression" priority="30" id="{B6CC1AA3-8CE8-47C2-ABDB-5FF6E9C4D9A3}">
            <xm:f>$H$42='Data Validation'!$I$5</xm:f>
            <x14:dxf>
              <fill>
                <patternFill>
                  <bgColor theme="0"/>
                </patternFill>
              </fill>
            </x14:dxf>
          </x14:cfRule>
          <xm:sqref>I48:I50</xm:sqref>
        </x14:conditionalFormatting>
        <x14:conditionalFormatting xmlns:xm="http://schemas.microsoft.com/office/excel/2006/main">
          <x14:cfRule type="expression" priority="134" id="{BA126C6B-4BAE-4470-99B3-F6CD9AB2A2CB}">
            <xm:f>$I$13='Data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J13</xm:sqref>
        </x14:conditionalFormatting>
        <x14:conditionalFormatting xmlns:xm="http://schemas.microsoft.com/office/excel/2006/main">
          <x14:cfRule type="expression" priority="34" id="{C04D3EE8-9889-43C5-AD54-38E01DC4EAA3}">
            <xm:f>$I$14='Data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J14</xm:sqref>
        </x14:conditionalFormatting>
        <x14:conditionalFormatting xmlns:xm="http://schemas.microsoft.com/office/excel/2006/main">
          <x14:cfRule type="expression" priority="133" id="{BFDF86CB-AFBE-4D55-BB83-76F460ECE56F}">
            <xm:f>$I$15='Data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J15</xm:sqref>
        </x14:conditionalFormatting>
        <x14:conditionalFormatting xmlns:xm="http://schemas.microsoft.com/office/excel/2006/main">
          <x14:cfRule type="expression" priority="132" id="{6251AA65-AC2E-4241-8E37-7DD72E15D4E1}">
            <xm:f>$I$16='Data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J16</xm:sqref>
        </x14:conditionalFormatting>
        <x14:conditionalFormatting xmlns:xm="http://schemas.microsoft.com/office/excel/2006/main">
          <x14:cfRule type="expression" priority="21" id="{538267F5-7C62-4504-8CF5-6FF3F6B87CC9}">
            <xm:f>$I$33='Data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J33</xm:sqref>
        </x14:conditionalFormatting>
        <x14:conditionalFormatting xmlns:xm="http://schemas.microsoft.com/office/excel/2006/main">
          <x14:cfRule type="expression" priority="20" id="{3CE163CC-3CCB-483B-8104-AA906D715D61}">
            <xm:f>$I$34='Data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J34</xm:sqref>
        </x14:conditionalFormatting>
        <x14:conditionalFormatting xmlns:xm="http://schemas.microsoft.com/office/excel/2006/main">
          <x14:cfRule type="expression" priority="18" id="{A9382A32-20D9-4BB8-B24F-623464F7BBDC}">
            <xm:f>$I$35='Data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J35</xm:sqref>
        </x14:conditionalFormatting>
        <x14:conditionalFormatting xmlns:xm="http://schemas.microsoft.com/office/excel/2006/main">
          <x14:cfRule type="expression" priority="17" id="{3F85788C-9E3C-4E75-BF20-F7748BEA4972}">
            <xm:f>$I$36='Data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J36</xm:sqref>
        </x14:conditionalFormatting>
        <x14:conditionalFormatting xmlns:xm="http://schemas.microsoft.com/office/excel/2006/main">
          <x14:cfRule type="expression" priority="16" id="{59BDB8C2-5930-4808-8548-4F613892322A}">
            <xm:f>$I$37='Data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J37</xm:sqref>
        </x14:conditionalFormatting>
        <x14:conditionalFormatting xmlns:xm="http://schemas.microsoft.com/office/excel/2006/main">
          <x14:cfRule type="expression" priority="71" id="{A1BD72A0-728D-4F6B-B2AC-CD3E033E666B}">
            <xm:f>$I$38='Data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J38</xm:sqref>
        </x14:conditionalFormatting>
        <x14:conditionalFormatting xmlns:xm="http://schemas.microsoft.com/office/excel/2006/main">
          <x14:cfRule type="expression" priority="27" id="{B0FD1C0A-BCD8-4522-8EF7-25FC87BACAB5}">
            <xm:f>$I$40='Data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J40</xm:sqref>
        </x14:conditionalFormatting>
        <x14:conditionalFormatting xmlns:xm="http://schemas.microsoft.com/office/excel/2006/main">
          <x14:cfRule type="expression" priority="56" id="{00283EA8-8638-4E6D-9A2B-A9914A5D64D0}">
            <xm:f>AND($H$42='Data Validation'!$I$4,$I$42='Data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J42</xm:sqref>
        </x14:conditionalFormatting>
        <x14:conditionalFormatting xmlns:xm="http://schemas.microsoft.com/office/excel/2006/main">
          <x14:cfRule type="expression" priority="51" id="{90384C8F-4823-46DD-8873-1CD8B0E1A35E}">
            <xm:f>AND($H$43='Data Validation'!$I$4,$I$43='Data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J43</xm:sqref>
        </x14:conditionalFormatting>
        <x14:conditionalFormatting xmlns:xm="http://schemas.microsoft.com/office/excel/2006/main">
          <x14:cfRule type="expression" priority="50" id="{77F3E29F-C129-4130-AA8E-DEAFB39D56DA}">
            <xm:f>AND($H$44='Data Validation'!$I$4,$I$44='Data Validation'!$I$5)</xm:f>
            <x14:dxf>
              <fill>
                <patternFill>
                  <bgColor theme="2" tint="-9.9948118533890809E-2"/>
                </patternFill>
              </fill>
              <border>
                <left style="thin">
                  <color auto="1"/>
                </left>
                <right style="thin">
                  <color auto="1"/>
                </right>
                <top style="thin">
                  <color auto="1"/>
                </top>
                <bottom style="thin">
                  <color auto="1"/>
                </bottom>
              </border>
            </x14:dxf>
          </x14:cfRule>
          <xm:sqref>J44</xm:sqref>
        </x14:conditionalFormatting>
        <x14:conditionalFormatting xmlns:xm="http://schemas.microsoft.com/office/excel/2006/main">
          <x14:cfRule type="expression" priority="49" id="{C2044BD0-D6E7-4594-9B26-E0ADAA86F401}">
            <xm:f>AND($H$45='Data Validation'!$I$4,$I$45='Data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J45</xm:sqref>
        </x14:conditionalFormatting>
        <x14:conditionalFormatting xmlns:xm="http://schemas.microsoft.com/office/excel/2006/main">
          <x14:cfRule type="expression" priority="48" id="{4ED2E08C-E492-426C-811F-AB35E76EDF6A}">
            <xm:f>AND($H$48='Data Validation'!$I$4,$I$48='Data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J48</xm:sqref>
        </x14:conditionalFormatting>
        <x14:conditionalFormatting xmlns:xm="http://schemas.microsoft.com/office/excel/2006/main">
          <x14:cfRule type="expression" priority="46" id="{6EF9B0B2-32D6-449B-B420-1E77DF1B4DF4}">
            <xm:f>AND($H$49='Data Validation'!$I$4,$I$49='Data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J49</xm:sqref>
        </x14:conditionalFormatting>
        <x14:conditionalFormatting xmlns:xm="http://schemas.microsoft.com/office/excel/2006/main">
          <x14:cfRule type="expression" priority="45" id="{B325138F-F7A4-453A-858C-8DCF8733827E}">
            <xm:f>AND($H$50='Data Validation'!$I$4,$I$50='Data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J50</xm:sqref>
        </x14:conditionalFormatting>
        <x14:conditionalFormatting xmlns:xm="http://schemas.microsoft.com/office/excel/2006/main">
          <x14:cfRule type="expression" priority="106" id="{BD253E40-A378-4E19-BA2E-1C86AB6F09B4}">
            <xm:f>$I$53='Data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J53</xm:sqref>
        </x14:conditionalFormatting>
        <x14:conditionalFormatting xmlns:xm="http://schemas.microsoft.com/office/excel/2006/main">
          <x14:cfRule type="expression" priority="105" id="{E4F39042-2202-40F3-85AD-271D1EBDA597}">
            <xm:f>$I$54='Data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J54</xm:sqref>
        </x14:conditionalFormatting>
        <x14:conditionalFormatting xmlns:xm="http://schemas.microsoft.com/office/excel/2006/main">
          <x14:cfRule type="expression" priority="37" id="{8843191E-A589-45AF-9558-BC1796CF77D9}">
            <xm:f>$I$57='Data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J57</xm:sqref>
        </x14:conditionalFormatting>
        <x14:conditionalFormatting xmlns:xm="http://schemas.microsoft.com/office/excel/2006/main">
          <x14:cfRule type="expression" priority="96" id="{6ABE43F6-A4C5-4943-B7CF-92E169AF6913}">
            <xm:f>$H$60='Data Validation'!$I$5</xm:f>
            <x14:dxf>
              <fill>
                <patternFill>
                  <bgColor theme="5" tint="0.59996337778862885"/>
                </patternFill>
              </fill>
              <border>
                <left style="thin">
                  <color auto="1"/>
                </left>
                <right style="thin">
                  <color auto="1"/>
                </right>
                <top style="thin">
                  <color auto="1"/>
                </top>
                <bottom style="thin">
                  <color auto="1"/>
                </bottom>
                <vertical/>
                <horizontal/>
              </border>
            </x14:dxf>
          </x14:cfRule>
          <xm:sqref>J60</xm:sqref>
        </x14:conditionalFormatting>
        <x14:conditionalFormatting xmlns:xm="http://schemas.microsoft.com/office/excel/2006/main">
          <x14:cfRule type="expression" priority="95" id="{8611AC89-1F12-46C0-89AC-946950F05761}">
            <xm:f>$H$61='Data Validation'!$I$5</xm:f>
            <x14:dxf>
              <fill>
                <patternFill>
                  <bgColor theme="5" tint="0.59996337778862885"/>
                </patternFill>
              </fill>
              <border>
                <left style="thin">
                  <color auto="1"/>
                </left>
                <right style="thin">
                  <color auto="1"/>
                </right>
                <top style="thin">
                  <color auto="1"/>
                </top>
                <bottom style="thin">
                  <color auto="1"/>
                </bottom>
                <vertical/>
                <horizontal/>
              </border>
            </x14:dxf>
          </x14:cfRule>
          <xm:sqref>J61</xm:sqref>
        </x14:conditionalFormatting>
        <x14:conditionalFormatting xmlns:xm="http://schemas.microsoft.com/office/excel/2006/main">
          <x14:cfRule type="expression" priority="94" id="{5D9FDBE5-FDA8-4132-9FF7-0398B0569A4E}">
            <xm:f>$H$62='Data Validation'!$I$5</xm:f>
            <x14:dxf>
              <fill>
                <patternFill>
                  <bgColor theme="5" tint="0.59996337778862885"/>
                </patternFill>
              </fill>
              <border>
                <left style="thin">
                  <color auto="1"/>
                </left>
                <right style="thin">
                  <color auto="1"/>
                </right>
                <top style="thin">
                  <color auto="1"/>
                </top>
                <bottom style="thin">
                  <color auto="1"/>
                </bottom>
                <vertical/>
                <horizontal/>
              </border>
            </x14:dxf>
          </x14:cfRule>
          <xm:sqref>J62</xm:sqref>
        </x14:conditionalFormatting>
        <x14:conditionalFormatting xmlns:xm="http://schemas.microsoft.com/office/excel/2006/main">
          <x14:cfRule type="expression" priority="93" id="{F92AE844-252D-4AE1-B008-33DFF0E799BC}">
            <xm:f>$H$63='Data Validation'!$I$5</xm:f>
            <x14:dxf>
              <fill>
                <patternFill>
                  <bgColor theme="5" tint="0.59996337778862885"/>
                </patternFill>
              </fill>
              <border>
                <left style="thin">
                  <color auto="1"/>
                </left>
                <right style="thin">
                  <color auto="1"/>
                </right>
                <top style="thin">
                  <color auto="1"/>
                </top>
                <bottom style="thin">
                  <color auto="1"/>
                </bottom>
                <vertical/>
                <horizontal/>
              </border>
            </x14:dxf>
          </x14:cfRule>
          <xm:sqref>J63</xm:sqref>
        </x14:conditionalFormatting>
        <x14:conditionalFormatting xmlns:xm="http://schemas.microsoft.com/office/excel/2006/main">
          <x14:cfRule type="expression" priority="92" id="{6BB5D137-F9AC-4301-A775-FA959E7301A2}">
            <xm:f>$H$64='Data Validation'!$I$5</xm:f>
            <x14:dxf>
              <fill>
                <patternFill>
                  <bgColor theme="5" tint="0.59996337778862885"/>
                </patternFill>
              </fill>
              <border>
                <left style="thin">
                  <color auto="1"/>
                </left>
                <right style="thin">
                  <color auto="1"/>
                </right>
                <top style="thin">
                  <color auto="1"/>
                </top>
                <bottom style="thin">
                  <color auto="1"/>
                </bottom>
                <vertical/>
                <horizontal/>
              </border>
            </x14:dxf>
          </x14:cfRule>
          <xm:sqref>J64</xm:sqref>
        </x14:conditionalFormatting>
        <x14:conditionalFormatting xmlns:xm="http://schemas.microsoft.com/office/excel/2006/main">
          <x14:cfRule type="expression" priority="88" id="{2A6F5FBB-18AF-43F2-A422-DFC02E99ACEE}">
            <xm:f>$I$67='Data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J67</xm:sqref>
        </x14:conditionalFormatting>
        <x14:conditionalFormatting xmlns:xm="http://schemas.microsoft.com/office/excel/2006/main">
          <x14:cfRule type="expression" priority="87" id="{CB84A153-910E-445A-9EBA-98F798149B48}">
            <xm:f>$I$68='Data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J68</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7573616C-BAD9-4C15-82CC-BF9EBA5BBDA6}">
          <x14:formula1>
            <xm:f>'Data Validation'!$C$62:$C$67</xm:f>
          </x14:formula1>
          <xm:sqref>I31</xm:sqref>
        </x14:dataValidation>
        <x14:dataValidation type="list" allowBlank="1" showInputMessage="1" showErrorMessage="1" xr:uid="{456AA3BF-8237-46DD-B82B-59FD840A456D}">
          <x14:formula1>
            <xm:f>'Data Validation'!$I$3:$I$5</xm:f>
          </x14:formula1>
          <xm:sqref>I57 I13:I16 I67:I68 I40 I53:I54 I6 I33:I38</xm:sqref>
        </x14:dataValidation>
        <x14:dataValidation type="list" allowBlank="1" showInputMessage="1" showErrorMessage="1" xr:uid="{493ED3FE-63FE-49AC-97BB-D6256497E5AE}">
          <x14:formula1>
            <xm:f>'Data Validation'!$E$62:$E$66</xm:f>
          </x14:formula1>
          <xm:sqref>I46</xm:sqref>
        </x14:dataValidation>
        <x14:dataValidation type="list" allowBlank="1" showInputMessage="1" showErrorMessage="1" xr:uid="{6B045B96-59DF-4755-8858-23D81C60689D}">
          <x14:formula1>
            <xm:f>'Data Validation'!$I$51:$I$53</xm:f>
          </x14:formula1>
          <xm:sqref>I42:I45 I48:I50</xm:sqref>
        </x14:dataValidation>
        <x14:dataValidation type="list" allowBlank="1" showInputMessage="1" showErrorMessage="1" xr:uid="{D3A06AEE-DCC3-48B5-9D0D-5673C0EC5403}">
          <x14:formula1>
            <xm:f>'Data Validation'!$A$2:$A$21</xm:f>
          </x14:formula1>
          <xm:sqref>I56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26E8F-2F49-457C-B0B4-751A4D1C586C}">
  <sheetPr>
    <tabColor rgb="FFFF4FFF"/>
    <pageSetUpPr fitToPage="1"/>
  </sheetPr>
  <dimension ref="A1:M10"/>
  <sheetViews>
    <sheetView showGridLines="0" showRuler="0" zoomScaleNormal="100" workbookViewId="0">
      <pane ySplit="4" topLeftCell="A5" activePane="bottomLeft" state="frozen"/>
      <selection pane="bottomLeft" activeCell="B6" sqref="B6:K6"/>
    </sheetView>
  </sheetViews>
  <sheetFormatPr defaultColWidth="9.140625" defaultRowHeight="12.75" x14ac:dyDescent="0.2"/>
  <cols>
    <col min="1" max="1" width="3.28515625" style="59" customWidth="1"/>
    <col min="2" max="2" width="5.140625" style="59" customWidth="1"/>
    <col min="3" max="3" width="4.7109375" style="59" customWidth="1"/>
    <col min="4" max="4" width="9.140625" style="59" customWidth="1"/>
    <col min="5" max="5" width="9.140625" style="59"/>
    <col min="6" max="6" width="13" style="59" customWidth="1"/>
    <col min="7" max="11" width="9.140625" style="59"/>
    <col min="12" max="12" width="9.85546875" style="59" customWidth="1"/>
    <col min="13" max="13" width="3.28515625" style="59" customWidth="1"/>
    <col min="14" max="16384" width="9.140625" style="59"/>
  </cols>
  <sheetData>
    <row r="1" spans="1:13" ht="23.25" x14ac:dyDescent="0.3">
      <c r="B1" s="288"/>
      <c r="C1" s="288"/>
      <c r="D1" s="288"/>
      <c r="E1" s="288"/>
      <c r="G1" s="157"/>
      <c r="H1" s="157"/>
      <c r="I1" s="157"/>
      <c r="M1" s="289">
        <f>Gen!E11</f>
        <v>0</v>
      </c>
    </row>
    <row r="2" spans="1:13" s="288" customFormat="1" ht="20.25" x14ac:dyDescent="0.3">
      <c r="B2" s="224"/>
      <c r="C2" s="224"/>
      <c r="D2" s="290"/>
      <c r="E2" s="290"/>
      <c r="F2" s="224"/>
      <c r="G2" s="291" t="s">
        <v>389</v>
      </c>
      <c r="H2" s="292"/>
      <c r="I2" s="292"/>
      <c r="K2" s="293"/>
      <c r="L2" s="293"/>
      <c r="M2" s="294" t="s">
        <v>390</v>
      </c>
    </row>
    <row r="3" spans="1:13" ht="15" customHeight="1" x14ac:dyDescent="0.2">
      <c r="A3" s="183"/>
      <c r="B3" s="539" t="s">
        <v>391</v>
      </c>
      <c r="C3" s="539"/>
      <c r="D3" s="539"/>
      <c r="E3" s="539"/>
      <c r="F3" s="539"/>
      <c r="G3" s="539"/>
      <c r="H3" s="539"/>
      <c r="I3" s="539"/>
      <c r="J3" s="539"/>
      <c r="K3" s="539"/>
      <c r="L3" s="539"/>
      <c r="M3" s="540"/>
    </row>
    <row r="4" spans="1:13" ht="15" customHeight="1" x14ac:dyDescent="0.2">
      <c r="A4" s="186"/>
      <c r="B4" s="541"/>
      <c r="C4" s="541"/>
      <c r="D4" s="541"/>
      <c r="E4" s="541"/>
      <c r="F4" s="541"/>
      <c r="G4" s="541"/>
      <c r="H4" s="541"/>
      <c r="I4" s="541"/>
      <c r="J4" s="541"/>
      <c r="K4" s="541"/>
      <c r="L4" s="541"/>
      <c r="M4" s="542"/>
    </row>
    <row r="5" spans="1:13" ht="15.75" x14ac:dyDescent="0.2">
      <c r="A5" s="186"/>
      <c r="B5" s="295"/>
      <c r="C5" s="296"/>
      <c r="D5" s="296"/>
      <c r="E5" s="296"/>
      <c r="F5" s="296"/>
      <c r="G5" s="296"/>
      <c r="H5" s="296"/>
      <c r="I5" s="296"/>
      <c r="J5" s="296"/>
      <c r="K5" s="296"/>
      <c r="L5" s="296"/>
      <c r="M5" s="187"/>
    </row>
    <row r="6" spans="1:13" ht="14.25" x14ac:dyDescent="0.2">
      <c r="A6" s="186"/>
      <c r="B6" s="543" t="s">
        <v>392</v>
      </c>
      <c r="C6" s="544"/>
      <c r="D6" s="544"/>
      <c r="E6" s="544"/>
      <c r="F6" s="544"/>
      <c r="G6" s="544"/>
      <c r="H6" s="544"/>
      <c r="I6" s="544"/>
      <c r="J6" s="544"/>
      <c r="K6" s="545"/>
      <c r="L6" s="297"/>
      <c r="M6" s="187"/>
    </row>
    <row r="7" spans="1:13" ht="15.75" x14ac:dyDescent="0.2">
      <c r="A7" s="186"/>
      <c r="B7" s="295"/>
      <c r="C7" s="296"/>
      <c r="D7" s="296"/>
      <c r="E7" s="296"/>
      <c r="F7" s="296"/>
      <c r="G7" s="296"/>
      <c r="H7" s="296"/>
      <c r="I7" s="296"/>
      <c r="J7" s="296"/>
      <c r="K7" s="296"/>
      <c r="L7" s="296"/>
      <c r="M7" s="187"/>
    </row>
    <row r="8" spans="1:13" ht="15.75" x14ac:dyDescent="0.2">
      <c r="A8" s="186"/>
      <c r="B8" s="295"/>
      <c r="C8" s="296"/>
      <c r="D8" s="296"/>
      <c r="E8" s="296"/>
      <c r="F8" s="296"/>
      <c r="G8" s="296"/>
      <c r="H8" s="296"/>
      <c r="I8" s="296"/>
      <c r="J8" s="296"/>
      <c r="K8" s="296"/>
      <c r="L8" s="296"/>
      <c r="M8" s="187"/>
    </row>
    <row r="9" spans="1:13" ht="15.75" x14ac:dyDescent="0.2">
      <c r="A9" s="186"/>
      <c r="B9" s="295"/>
      <c r="C9" s="296"/>
      <c r="D9" s="296"/>
      <c r="E9" s="296"/>
      <c r="F9" s="296"/>
      <c r="G9" s="296"/>
      <c r="H9" s="296"/>
      <c r="I9" s="296"/>
      <c r="J9" s="296"/>
      <c r="K9" s="296"/>
      <c r="L9" s="296"/>
      <c r="M9" s="187"/>
    </row>
    <row r="10" spans="1:13" x14ac:dyDescent="0.2">
      <c r="A10" s="188"/>
      <c r="B10" s="189"/>
      <c r="C10" s="189"/>
      <c r="D10" s="189"/>
      <c r="E10" s="189"/>
      <c r="F10" s="189"/>
      <c r="G10" s="189"/>
      <c r="H10" s="189"/>
      <c r="I10" s="189"/>
      <c r="J10" s="189"/>
      <c r="K10" s="189"/>
      <c r="L10" s="189"/>
      <c r="M10" s="190"/>
    </row>
  </sheetData>
  <sheetProtection selectLockedCells="1"/>
  <mergeCells count="2">
    <mergeCell ref="B3:M4"/>
    <mergeCell ref="B6:K6"/>
  </mergeCells>
  <conditionalFormatting sqref="L6">
    <cfRule type="notContainsBlanks" dxfId="14" priority="5">
      <formula>LEN(TRIM(L6))&gt;0</formula>
    </cfRule>
    <cfRule type="containsBlanks" dxfId="13" priority="228">
      <formula>LEN(TRIM(L6))=0</formula>
    </cfRule>
  </conditionalFormatting>
  <printOptions horizontalCentered="1"/>
  <pageMargins left="0.25" right="0.25" top="0.25" bottom="0.25" header="0.3" footer="0.3"/>
  <pageSetup scale="9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6" id="{DCC1CA04-1814-49F7-B57D-17C938B91EFB}">
            <xm:f>Gen!$E$41='Data Validation'!$I$5</xm:f>
            <x14:dxf>
              <font>
                <color theme="0" tint="-4.9989318521683403E-2"/>
              </font>
              <fill>
                <patternFill>
                  <bgColor theme="0" tint="-4.9989318521683403E-2"/>
                </patternFill>
              </fill>
              <border>
                <left/>
                <right/>
                <top/>
                <bottom/>
                <vertical/>
                <horizontal/>
              </border>
            </x14:dxf>
          </x14:cfRule>
          <xm:sqref>B6:L6</xm:sqref>
        </x14:conditionalFormatting>
        <x14:conditionalFormatting xmlns:xm="http://schemas.microsoft.com/office/excel/2006/main">
          <x14:cfRule type="expression" priority="229" id="{1FDD5976-5573-4F59-B6A7-078CEF336065}">
            <xm:f>Gen!$E$40='Data Validation'!$I$66</xm:f>
            <x14:dxf>
              <font>
                <color theme="1"/>
              </font>
              <fill>
                <patternFill>
                  <bgColor theme="0" tint="-4.9989318521683403E-2"/>
                </patternFill>
              </fill>
            </x14:dxf>
          </x14:cfRule>
          <x14:cfRule type="expression" priority="230" id="{025A5605-F9BD-40DD-A42F-151F19382AC1}">
            <xm:f>Gen!$E$40='Data Validation'!$I$64</xm:f>
            <x14:dxf>
              <font>
                <color theme="1"/>
              </font>
              <fill>
                <patternFill>
                  <bgColor theme="0" tint="-4.9989318521683403E-2"/>
                </patternFill>
              </fill>
            </x14:dxf>
          </x14:cfRule>
          <xm:sqref>B3:M4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71EA6-FAC8-4BEB-BD6A-5F3171F63265}">
  <sheetPr codeName="Sheet14">
    <tabColor rgb="FFFF4FFF"/>
    <pageSetUpPr fitToPage="1"/>
  </sheetPr>
  <dimension ref="A1:M58"/>
  <sheetViews>
    <sheetView showGridLines="0" showRuler="0" zoomScaleNormal="100" workbookViewId="0">
      <pane ySplit="3" topLeftCell="A4" activePane="bottomLeft" state="frozen"/>
      <selection pane="bottomLeft" activeCell="C36" sqref="C36:H36"/>
    </sheetView>
  </sheetViews>
  <sheetFormatPr defaultColWidth="9.140625" defaultRowHeight="12.75" x14ac:dyDescent="0.2"/>
  <cols>
    <col min="1" max="1" width="3.28515625" customWidth="1"/>
    <col min="2" max="2" width="5.140625" customWidth="1"/>
    <col min="3" max="3" width="4.7109375" customWidth="1"/>
    <col min="4" max="4" width="9.140625" customWidth="1"/>
    <col min="6" max="6" width="13" customWidth="1"/>
    <col min="12" max="12" width="9.85546875" customWidth="1"/>
    <col min="13" max="13" width="3.28515625" customWidth="1"/>
  </cols>
  <sheetData>
    <row r="1" spans="1:13" ht="39.950000000000003" customHeight="1" x14ac:dyDescent="0.2">
      <c r="B1" s="562" t="s">
        <v>155</v>
      </c>
      <c r="C1" s="562"/>
      <c r="D1" s="562"/>
      <c r="E1" s="562"/>
      <c r="F1" s="562"/>
      <c r="G1" s="562"/>
      <c r="H1" s="562"/>
      <c r="I1" s="562"/>
      <c r="J1" s="562"/>
      <c r="K1" s="562"/>
      <c r="L1" s="562"/>
      <c r="M1" s="562"/>
    </row>
    <row r="2" spans="1:13" s="5" customFormat="1" ht="15.75" x14ac:dyDescent="0.2">
      <c r="B2" s="226"/>
      <c r="C2" s="226"/>
      <c r="D2" s="226"/>
      <c r="E2" s="226"/>
      <c r="F2" s="226"/>
      <c r="G2" s="226"/>
      <c r="H2" s="226"/>
      <c r="I2" s="226"/>
      <c r="J2" s="226"/>
      <c r="K2" s="226"/>
      <c r="L2" s="226"/>
      <c r="M2" s="226"/>
    </row>
    <row r="3" spans="1:13" s="219" customFormat="1" ht="20.25" x14ac:dyDescent="0.3">
      <c r="A3" s="219" t="s">
        <v>355</v>
      </c>
      <c r="B3" s="220"/>
      <c r="C3" s="221"/>
      <c r="E3" s="222">
        <f>Gen!E11</f>
        <v>0</v>
      </c>
      <c r="F3" s="221"/>
      <c r="G3" s="221"/>
      <c r="H3" s="221"/>
      <c r="I3" s="221"/>
      <c r="J3" s="221"/>
      <c r="K3" s="221"/>
      <c r="L3" s="221"/>
    </row>
    <row r="4" spans="1:13" s="6" customFormat="1" x14ac:dyDescent="0.2">
      <c r="A4" s="117"/>
      <c r="B4" s="575" t="s">
        <v>351</v>
      </c>
      <c r="C4" s="575"/>
      <c r="D4" s="575"/>
      <c r="E4" s="575"/>
      <c r="F4" s="575"/>
      <c r="G4" s="575"/>
      <c r="H4" s="575"/>
      <c r="I4" s="575"/>
      <c r="J4" s="575"/>
      <c r="K4" s="575"/>
      <c r="L4" s="575"/>
      <c r="M4" s="576"/>
    </row>
    <row r="5" spans="1:13" s="6" customFormat="1" ht="15" x14ac:dyDescent="0.2">
      <c r="A5" s="77"/>
      <c r="B5" s="559" t="s">
        <v>277</v>
      </c>
      <c r="C5" s="560"/>
      <c r="D5" s="560"/>
      <c r="E5" s="560"/>
      <c r="F5" s="560"/>
      <c r="G5" s="560"/>
      <c r="H5" s="560"/>
      <c r="I5" s="560"/>
      <c r="J5" s="560"/>
      <c r="K5" s="560"/>
      <c r="L5" s="561"/>
      <c r="M5" s="78"/>
    </row>
    <row r="6" spans="1:13" s="6" customFormat="1" ht="8.1" customHeight="1" x14ac:dyDescent="0.2">
      <c r="A6" s="77"/>
      <c r="B6" s="106"/>
      <c r="C6" s="68"/>
      <c r="D6" s="68"/>
      <c r="E6" s="68"/>
      <c r="F6" s="68"/>
      <c r="G6" s="68"/>
      <c r="H6" s="68"/>
      <c r="I6" s="68"/>
      <c r="J6" s="68"/>
      <c r="K6" s="68"/>
      <c r="L6" s="107"/>
      <c r="M6" s="78"/>
    </row>
    <row r="7" spans="1:13" x14ac:dyDescent="0.2">
      <c r="A7" s="75"/>
      <c r="B7" s="563" t="s">
        <v>327</v>
      </c>
      <c r="C7" s="564"/>
      <c r="D7" s="565"/>
      <c r="E7" s="565"/>
      <c r="F7" s="565"/>
      <c r="G7" s="565"/>
      <c r="H7" s="565"/>
      <c r="I7" s="565"/>
      <c r="J7" s="565"/>
      <c r="K7" s="565"/>
      <c r="L7" s="566"/>
      <c r="M7" s="74"/>
    </row>
    <row r="8" spans="1:13" ht="5.45" customHeight="1" x14ac:dyDescent="0.2">
      <c r="A8" s="75"/>
      <c r="B8" s="90"/>
      <c r="L8" s="9"/>
      <c r="M8" s="74"/>
    </row>
    <row r="9" spans="1:13" x14ac:dyDescent="0.2">
      <c r="A9" s="75"/>
      <c r="B9" s="108" t="s">
        <v>156</v>
      </c>
      <c r="C9" s="109"/>
      <c r="L9" s="9"/>
      <c r="M9" s="74"/>
    </row>
    <row r="10" spans="1:13" ht="6.95" customHeight="1" x14ac:dyDescent="0.2">
      <c r="A10" s="75"/>
      <c r="B10" s="90"/>
      <c r="L10" s="9"/>
      <c r="M10" s="74"/>
    </row>
    <row r="11" spans="1:13" x14ac:dyDescent="0.2">
      <c r="A11" s="75"/>
      <c r="B11" s="90"/>
      <c r="D11" s="1" t="s">
        <v>157</v>
      </c>
      <c r="L11" s="9"/>
      <c r="M11" s="74"/>
    </row>
    <row r="12" spans="1:13" ht="5.45" customHeight="1" x14ac:dyDescent="0.2">
      <c r="A12" s="75"/>
      <c r="B12" s="90"/>
      <c r="L12" s="9"/>
      <c r="M12" s="74"/>
    </row>
    <row r="13" spans="1:13" ht="15" customHeight="1" x14ac:dyDescent="0.2">
      <c r="A13" s="75"/>
      <c r="B13" s="570" t="s">
        <v>158</v>
      </c>
      <c r="C13" s="529"/>
      <c r="D13" s="529"/>
      <c r="E13" s="529"/>
      <c r="F13" s="529"/>
      <c r="G13" s="529"/>
      <c r="H13" s="529"/>
      <c r="I13" s="529"/>
      <c r="J13" s="529"/>
      <c r="K13" s="529"/>
      <c r="L13" s="530"/>
      <c r="M13" s="74"/>
    </row>
    <row r="14" spans="1:13" x14ac:dyDescent="0.2">
      <c r="A14" s="75"/>
      <c r="B14" s="570"/>
      <c r="C14" s="529"/>
      <c r="D14" s="529"/>
      <c r="E14" s="529"/>
      <c r="F14" s="529"/>
      <c r="G14" s="529"/>
      <c r="H14" s="529"/>
      <c r="I14" s="529"/>
      <c r="J14" s="529"/>
      <c r="K14" s="529"/>
      <c r="L14" s="530"/>
      <c r="M14" s="74"/>
    </row>
    <row r="15" spans="1:13" x14ac:dyDescent="0.2">
      <c r="A15" s="75"/>
      <c r="B15" s="570"/>
      <c r="C15" s="529"/>
      <c r="D15" s="529"/>
      <c r="E15" s="529"/>
      <c r="F15" s="529"/>
      <c r="G15" s="529"/>
      <c r="H15" s="529"/>
      <c r="I15" s="529"/>
      <c r="J15" s="529"/>
      <c r="K15" s="529"/>
      <c r="L15" s="530"/>
      <c r="M15" s="74"/>
    </row>
    <row r="16" spans="1:13" x14ac:dyDescent="0.2">
      <c r="A16" s="75"/>
      <c r="B16" s="570"/>
      <c r="C16" s="529"/>
      <c r="D16" s="529"/>
      <c r="E16" s="529"/>
      <c r="F16" s="529"/>
      <c r="G16" s="529"/>
      <c r="H16" s="529"/>
      <c r="I16" s="529"/>
      <c r="J16" s="529"/>
      <c r="K16" s="529"/>
      <c r="L16" s="530"/>
      <c r="M16" s="74"/>
    </row>
    <row r="17" spans="1:13" ht="15" customHeight="1" x14ac:dyDescent="0.2">
      <c r="A17" s="75"/>
      <c r="B17" s="570"/>
      <c r="C17" s="529"/>
      <c r="D17" s="529"/>
      <c r="E17" s="529"/>
      <c r="F17" s="529"/>
      <c r="G17" s="529"/>
      <c r="H17" s="529"/>
      <c r="I17" s="529"/>
      <c r="J17" s="529"/>
      <c r="K17" s="529"/>
      <c r="L17" s="530"/>
      <c r="M17" s="74"/>
    </row>
    <row r="18" spans="1:13" x14ac:dyDescent="0.2">
      <c r="A18" s="75"/>
      <c r="B18" s="570"/>
      <c r="C18" s="529"/>
      <c r="D18" s="529"/>
      <c r="E18" s="529"/>
      <c r="F18" s="529"/>
      <c r="G18" s="529"/>
      <c r="H18" s="529"/>
      <c r="I18" s="529"/>
      <c r="J18" s="529"/>
      <c r="K18" s="529"/>
      <c r="L18" s="530"/>
      <c r="M18" s="74"/>
    </row>
    <row r="19" spans="1:13" x14ac:dyDescent="0.2">
      <c r="A19" s="75"/>
      <c r="B19" s="570"/>
      <c r="C19" s="529"/>
      <c r="D19" s="529"/>
      <c r="E19" s="529"/>
      <c r="F19" s="529"/>
      <c r="G19" s="529"/>
      <c r="H19" s="529"/>
      <c r="I19" s="529"/>
      <c r="J19" s="529"/>
      <c r="K19" s="529"/>
      <c r="L19" s="530"/>
      <c r="M19" s="74"/>
    </row>
    <row r="20" spans="1:13" x14ac:dyDescent="0.2">
      <c r="A20" s="75"/>
      <c r="B20" s="570"/>
      <c r="C20" s="529"/>
      <c r="D20" s="529"/>
      <c r="E20" s="529"/>
      <c r="F20" s="529"/>
      <c r="G20" s="529"/>
      <c r="H20" s="529"/>
      <c r="I20" s="529"/>
      <c r="J20" s="529"/>
      <c r="K20" s="529"/>
      <c r="L20" s="530"/>
      <c r="M20" s="74"/>
    </row>
    <row r="21" spans="1:13" x14ac:dyDescent="0.2">
      <c r="A21" s="75"/>
      <c r="B21" s="570"/>
      <c r="C21" s="529"/>
      <c r="D21" s="529"/>
      <c r="E21" s="529"/>
      <c r="F21" s="529"/>
      <c r="G21" s="529"/>
      <c r="H21" s="529"/>
      <c r="I21" s="529"/>
      <c r="J21" s="529"/>
      <c r="K21" s="529"/>
      <c r="L21" s="530"/>
      <c r="M21" s="74"/>
    </row>
    <row r="22" spans="1:13" x14ac:dyDescent="0.2">
      <c r="A22" s="75"/>
      <c r="B22" s="110"/>
      <c r="C22" s="84"/>
      <c r="D22" s="111"/>
      <c r="E22" s="111"/>
      <c r="F22" s="111"/>
      <c r="G22" s="111"/>
      <c r="H22" s="111"/>
      <c r="I22" s="111"/>
      <c r="J22" s="111"/>
      <c r="K22" s="111"/>
      <c r="L22" s="112"/>
      <c r="M22" s="74"/>
    </row>
    <row r="23" spans="1:13" x14ac:dyDescent="0.2">
      <c r="A23" s="75"/>
      <c r="B23" s="90"/>
      <c r="C23" s="6" t="s">
        <v>9</v>
      </c>
      <c r="D23" s="109" t="s">
        <v>299</v>
      </c>
      <c r="L23" s="9"/>
      <c r="M23" s="74"/>
    </row>
    <row r="24" spans="1:13" ht="25.5" customHeight="1" x14ac:dyDescent="0.2">
      <c r="A24" s="75"/>
      <c r="B24" s="90"/>
      <c r="C24" s="65" t="s">
        <v>10</v>
      </c>
      <c r="D24" s="567" t="s">
        <v>300</v>
      </c>
      <c r="E24" s="567"/>
      <c r="F24" s="567"/>
      <c r="G24" s="567"/>
      <c r="H24" s="567"/>
      <c r="I24" s="567"/>
      <c r="J24" s="567"/>
      <c r="K24" s="567"/>
      <c r="L24" s="568"/>
      <c r="M24" s="74"/>
    </row>
    <row r="25" spans="1:13" x14ac:dyDescent="0.2">
      <c r="A25" s="75"/>
      <c r="B25" s="90"/>
      <c r="C25" s="6" t="s">
        <v>11</v>
      </c>
      <c r="D25" s="109" t="s">
        <v>301</v>
      </c>
      <c r="L25" s="9"/>
      <c r="M25" s="74"/>
    </row>
    <row r="26" spans="1:13" x14ac:dyDescent="0.2">
      <c r="A26" s="75"/>
      <c r="B26" s="90"/>
      <c r="D26" s="109" t="s">
        <v>159</v>
      </c>
      <c r="L26" s="9"/>
      <c r="M26" s="74"/>
    </row>
    <row r="27" spans="1:13" x14ac:dyDescent="0.2">
      <c r="A27" s="75"/>
      <c r="B27" s="90"/>
      <c r="D27" s="109" t="s">
        <v>253</v>
      </c>
      <c r="L27" s="9"/>
      <c r="M27" s="74"/>
    </row>
    <row r="28" spans="1:13" ht="8.4499999999999993" customHeight="1" x14ac:dyDescent="0.2">
      <c r="A28" s="75"/>
      <c r="B28" s="90"/>
      <c r="D28" s="113"/>
      <c r="L28" s="9"/>
      <c r="M28" s="74"/>
    </row>
    <row r="29" spans="1:13" ht="18" x14ac:dyDescent="0.25">
      <c r="A29" s="75"/>
      <c r="B29" s="114" t="s">
        <v>160</v>
      </c>
      <c r="L29" s="9"/>
      <c r="M29" s="74"/>
    </row>
    <row r="30" spans="1:13" ht="5.0999999999999996" customHeight="1" x14ac:dyDescent="0.2">
      <c r="A30" s="75"/>
      <c r="B30" s="90"/>
      <c r="L30" s="9"/>
      <c r="M30" s="74"/>
    </row>
    <row r="31" spans="1:13" ht="15" customHeight="1" x14ac:dyDescent="0.2">
      <c r="A31" s="75"/>
      <c r="B31" s="129" t="s">
        <v>328</v>
      </c>
      <c r="C31" s="572" t="s">
        <v>161</v>
      </c>
      <c r="D31" s="573"/>
      <c r="E31" s="573"/>
      <c r="F31" s="573"/>
      <c r="G31" s="573"/>
      <c r="H31" s="574"/>
      <c r="I31" s="569" t="s">
        <v>162</v>
      </c>
      <c r="J31" s="569"/>
      <c r="K31" s="569"/>
      <c r="L31" s="569"/>
      <c r="M31" s="74"/>
    </row>
    <row r="32" spans="1:13" ht="15" customHeight="1" x14ac:dyDescent="0.2">
      <c r="A32" s="75"/>
      <c r="B32" s="8">
        <v>1</v>
      </c>
      <c r="C32" s="554"/>
      <c r="D32" s="555"/>
      <c r="E32" s="555"/>
      <c r="F32" s="555"/>
      <c r="G32" s="555"/>
      <c r="H32" s="556"/>
      <c r="I32" s="546"/>
      <c r="J32" s="546"/>
      <c r="K32" s="546"/>
      <c r="L32" s="546"/>
      <c r="M32" s="74"/>
    </row>
    <row r="33" spans="1:13" ht="15" customHeight="1" x14ac:dyDescent="0.2">
      <c r="A33" s="75"/>
      <c r="B33" s="8">
        <v>2</v>
      </c>
      <c r="C33" s="554"/>
      <c r="D33" s="555"/>
      <c r="E33" s="555"/>
      <c r="F33" s="555"/>
      <c r="G33" s="555"/>
      <c r="H33" s="556"/>
      <c r="I33" s="546"/>
      <c r="J33" s="546"/>
      <c r="K33" s="546"/>
      <c r="L33" s="546"/>
      <c r="M33" s="74"/>
    </row>
    <row r="34" spans="1:13" ht="15" customHeight="1" x14ac:dyDescent="0.2">
      <c r="A34" s="75"/>
      <c r="B34" s="8">
        <v>3</v>
      </c>
      <c r="C34" s="554"/>
      <c r="D34" s="555"/>
      <c r="E34" s="555"/>
      <c r="F34" s="555"/>
      <c r="G34" s="555"/>
      <c r="H34" s="556"/>
      <c r="I34" s="546"/>
      <c r="J34" s="546"/>
      <c r="K34" s="546"/>
      <c r="L34" s="546"/>
      <c r="M34" s="74"/>
    </row>
    <row r="35" spans="1:13" ht="15" customHeight="1" x14ac:dyDescent="0.2">
      <c r="A35" s="75"/>
      <c r="B35" s="8">
        <v>4</v>
      </c>
      <c r="C35" s="554"/>
      <c r="D35" s="555"/>
      <c r="E35" s="555"/>
      <c r="F35" s="555"/>
      <c r="G35" s="555"/>
      <c r="H35" s="556"/>
      <c r="I35" s="546"/>
      <c r="J35" s="546"/>
      <c r="K35" s="546"/>
      <c r="L35" s="546"/>
      <c r="M35" s="74"/>
    </row>
    <row r="36" spans="1:13" ht="15" customHeight="1" x14ac:dyDescent="0.2">
      <c r="A36" s="75"/>
      <c r="B36" s="8">
        <v>5</v>
      </c>
      <c r="C36" s="554"/>
      <c r="D36" s="555"/>
      <c r="E36" s="555"/>
      <c r="F36" s="555"/>
      <c r="G36" s="555"/>
      <c r="H36" s="556"/>
      <c r="I36" s="546"/>
      <c r="J36" s="546"/>
      <c r="K36" s="546"/>
      <c r="L36" s="546"/>
      <c r="M36" s="74"/>
    </row>
    <row r="37" spans="1:13" ht="15" customHeight="1" x14ac:dyDescent="0.2">
      <c r="A37" s="75"/>
      <c r="B37" s="8">
        <v>6</v>
      </c>
      <c r="C37" s="554"/>
      <c r="D37" s="555"/>
      <c r="E37" s="555"/>
      <c r="F37" s="555"/>
      <c r="G37" s="555"/>
      <c r="H37" s="556"/>
      <c r="I37" s="546"/>
      <c r="J37" s="546"/>
      <c r="K37" s="546"/>
      <c r="L37" s="546"/>
      <c r="M37" s="74"/>
    </row>
    <row r="38" spans="1:13" ht="15" customHeight="1" x14ac:dyDescent="0.2">
      <c r="A38" s="75"/>
      <c r="B38" s="8">
        <v>7</v>
      </c>
      <c r="C38" s="554"/>
      <c r="D38" s="555"/>
      <c r="E38" s="555"/>
      <c r="F38" s="555"/>
      <c r="G38" s="555"/>
      <c r="H38" s="556"/>
      <c r="I38" s="546"/>
      <c r="J38" s="546"/>
      <c r="K38" s="546"/>
      <c r="L38" s="546"/>
      <c r="M38" s="74"/>
    </row>
    <row r="39" spans="1:13" ht="15" customHeight="1" x14ac:dyDescent="0.2">
      <c r="A39" s="75"/>
      <c r="B39" s="8">
        <v>8</v>
      </c>
      <c r="C39" s="554"/>
      <c r="D39" s="555"/>
      <c r="E39" s="555"/>
      <c r="F39" s="555"/>
      <c r="G39" s="555"/>
      <c r="H39" s="556"/>
      <c r="I39" s="546"/>
      <c r="J39" s="546"/>
      <c r="K39" s="546"/>
      <c r="L39" s="546"/>
      <c r="M39" s="74"/>
    </row>
    <row r="40" spans="1:13" ht="15" customHeight="1" x14ac:dyDescent="0.2">
      <c r="A40" s="75"/>
      <c r="B40" s="8">
        <v>9</v>
      </c>
      <c r="C40" s="554"/>
      <c r="D40" s="555"/>
      <c r="E40" s="555"/>
      <c r="F40" s="555"/>
      <c r="G40" s="555"/>
      <c r="H40" s="556"/>
      <c r="I40" s="546"/>
      <c r="J40" s="546"/>
      <c r="K40" s="546"/>
      <c r="L40" s="546"/>
      <c r="M40" s="74"/>
    </row>
    <row r="41" spans="1:13" ht="15" customHeight="1" x14ac:dyDescent="0.2">
      <c r="A41" s="75"/>
      <c r="B41" s="8">
        <v>10</v>
      </c>
      <c r="C41" s="554"/>
      <c r="D41" s="555"/>
      <c r="E41" s="555"/>
      <c r="F41" s="555"/>
      <c r="G41" s="555"/>
      <c r="H41" s="556"/>
      <c r="I41" s="546"/>
      <c r="J41" s="546"/>
      <c r="K41" s="546"/>
      <c r="L41" s="546"/>
      <c r="M41" s="74"/>
    </row>
    <row r="42" spans="1:13" ht="15" customHeight="1" x14ac:dyDescent="0.2">
      <c r="A42" s="75"/>
      <c r="B42" s="8">
        <v>11</v>
      </c>
      <c r="C42" s="554"/>
      <c r="D42" s="555"/>
      <c r="E42" s="555"/>
      <c r="F42" s="555"/>
      <c r="G42" s="555"/>
      <c r="H42" s="556"/>
      <c r="I42" s="546"/>
      <c r="J42" s="546"/>
      <c r="K42" s="546"/>
      <c r="L42" s="546"/>
      <c r="M42" s="74"/>
    </row>
    <row r="43" spans="1:13" ht="15" customHeight="1" x14ac:dyDescent="0.2">
      <c r="A43" s="75"/>
      <c r="B43" s="8">
        <v>12</v>
      </c>
      <c r="C43" s="554"/>
      <c r="D43" s="555"/>
      <c r="E43" s="555"/>
      <c r="F43" s="555"/>
      <c r="G43" s="555"/>
      <c r="H43" s="556"/>
      <c r="I43" s="546"/>
      <c r="J43" s="546"/>
      <c r="K43" s="546"/>
      <c r="L43" s="546"/>
      <c r="M43" s="74"/>
    </row>
    <row r="44" spans="1:13" ht="15" customHeight="1" x14ac:dyDescent="0.2">
      <c r="A44" s="75"/>
      <c r="B44" s="8">
        <v>13</v>
      </c>
      <c r="C44" s="554"/>
      <c r="D44" s="555"/>
      <c r="E44" s="555"/>
      <c r="F44" s="555"/>
      <c r="G44" s="555"/>
      <c r="H44" s="556"/>
      <c r="I44" s="546"/>
      <c r="J44" s="546"/>
      <c r="K44" s="546"/>
      <c r="L44" s="546"/>
      <c r="M44" s="74"/>
    </row>
    <row r="45" spans="1:13" ht="15" customHeight="1" x14ac:dyDescent="0.2">
      <c r="A45" s="75"/>
      <c r="B45" s="8">
        <v>14</v>
      </c>
      <c r="C45" s="554"/>
      <c r="D45" s="555"/>
      <c r="E45" s="555"/>
      <c r="F45" s="555"/>
      <c r="G45" s="555"/>
      <c r="H45" s="556"/>
      <c r="I45" s="546"/>
      <c r="J45" s="546"/>
      <c r="K45" s="546"/>
      <c r="L45" s="546"/>
      <c r="M45" s="74"/>
    </row>
    <row r="46" spans="1:13" ht="15" customHeight="1" x14ac:dyDescent="0.2">
      <c r="A46" s="75"/>
      <c r="B46" s="8">
        <v>15</v>
      </c>
      <c r="C46" s="571"/>
      <c r="D46" s="555"/>
      <c r="E46" s="555"/>
      <c r="F46" s="555"/>
      <c r="G46" s="555"/>
      <c r="H46" s="556"/>
      <c r="I46" s="546"/>
      <c r="J46" s="546"/>
      <c r="K46" s="546"/>
      <c r="L46" s="546"/>
      <c r="M46" s="74"/>
    </row>
    <row r="47" spans="1:13" ht="15" customHeight="1" x14ac:dyDescent="0.2">
      <c r="A47" s="75"/>
      <c r="B47" s="8">
        <v>16</v>
      </c>
      <c r="C47" s="554"/>
      <c r="D47" s="555"/>
      <c r="E47" s="555"/>
      <c r="F47" s="555"/>
      <c r="G47" s="555"/>
      <c r="H47" s="556"/>
      <c r="I47" s="546"/>
      <c r="J47" s="546"/>
      <c r="K47" s="546"/>
      <c r="L47" s="546"/>
      <c r="M47" s="74"/>
    </row>
    <row r="48" spans="1:13" ht="15" customHeight="1" x14ac:dyDescent="0.2">
      <c r="A48" s="75"/>
      <c r="B48" s="8">
        <v>17</v>
      </c>
      <c r="C48" s="554"/>
      <c r="D48" s="555"/>
      <c r="E48" s="555"/>
      <c r="F48" s="555"/>
      <c r="G48" s="555"/>
      <c r="H48" s="556"/>
      <c r="I48" s="546"/>
      <c r="J48" s="546"/>
      <c r="K48" s="546"/>
      <c r="L48" s="546"/>
      <c r="M48" s="74"/>
    </row>
    <row r="49" spans="1:13" ht="15" customHeight="1" x14ac:dyDescent="0.2">
      <c r="A49" s="75"/>
      <c r="B49" s="8">
        <v>18</v>
      </c>
      <c r="C49" s="571"/>
      <c r="D49" s="555"/>
      <c r="E49" s="555"/>
      <c r="F49" s="555"/>
      <c r="G49" s="555"/>
      <c r="H49" s="556"/>
      <c r="I49" s="546"/>
      <c r="J49" s="546"/>
      <c r="K49" s="546"/>
      <c r="L49" s="546"/>
      <c r="M49" s="74"/>
    </row>
    <row r="50" spans="1:13" ht="15" customHeight="1" x14ac:dyDescent="0.2">
      <c r="A50" s="75"/>
      <c r="B50" s="8">
        <v>19</v>
      </c>
      <c r="C50" s="554"/>
      <c r="D50" s="555"/>
      <c r="E50" s="555"/>
      <c r="F50" s="555"/>
      <c r="G50" s="555"/>
      <c r="H50" s="556"/>
      <c r="I50" s="546"/>
      <c r="J50" s="546"/>
      <c r="K50" s="546"/>
      <c r="L50" s="546"/>
      <c r="M50" s="74"/>
    </row>
    <row r="51" spans="1:13" ht="15" customHeight="1" thickBot="1" x14ac:dyDescent="0.25">
      <c r="A51" s="75"/>
      <c r="B51" s="8">
        <v>20</v>
      </c>
      <c r="C51" s="554"/>
      <c r="D51" s="557"/>
      <c r="E51" s="557"/>
      <c r="F51" s="557"/>
      <c r="G51" s="557"/>
      <c r="H51" s="558"/>
      <c r="I51" s="546"/>
      <c r="J51" s="546"/>
      <c r="K51" s="546"/>
      <c r="L51" s="546"/>
      <c r="M51" s="74"/>
    </row>
    <row r="52" spans="1:13" ht="15" customHeight="1" thickBot="1" x14ac:dyDescent="0.25">
      <c r="A52" s="75"/>
      <c r="B52" s="90"/>
      <c r="D52" s="551" t="s">
        <v>310</v>
      </c>
      <c r="E52" s="552"/>
      <c r="F52" s="552"/>
      <c r="G52" s="553"/>
      <c r="H52" s="130">
        <f>COUNTIF(B32:H51,"*")</f>
        <v>0</v>
      </c>
      <c r="L52" s="9"/>
      <c r="M52" s="74"/>
    </row>
    <row r="53" spans="1:13" ht="15" customHeight="1" x14ac:dyDescent="0.2">
      <c r="A53" s="75"/>
      <c r="B53" s="115"/>
      <c r="L53" s="9"/>
      <c r="M53" s="74"/>
    </row>
    <row r="54" spans="1:13" ht="15" customHeight="1" x14ac:dyDescent="0.2">
      <c r="A54" s="75"/>
      <c r="B54" s="115" t="s">
        <v>163</v>
      </c>
      <c r="L54" s="9"/>
      <c r="M54" s="74"/>
    </row>
    <row r="55" spans="1:13" ht="33.75" customHeight="1" thickBot="1" x14ac:dyDescent="0.25">
      <c r="A55" s="75"/>
      <c r="B55" s="548"/>
      <c r="C55" s="549"/>
      <c r="D55" s="549"/>
      <c r="E55" s="549"/>
      <c r="F55" s="549"/>
      <c r="G55" s="549"/>
      <c r="H55" s="549"/>
      <c r="I55" s="549"/>
      <c r="J55" s="549"/>
      <c r="K55" s="549"/>
      <c r="L55" s="550"/>
      <c r="M55" s="74"/>
    </row>
    <row r="56" spans="1:13" x14ac:dyDescent="0.2">
      <c r="A56" s="75"/>
      <c r="B56" s="116" t="s">
        <v>76</v>
      </c>
      <c r="C56" s="69"/>
      <c r="D56" s="69"/>
      <c r="E56" s="69"/>
      <c r="F56" s="69"/>
      <c r="G56" s="69"/>
      <c r="H56" s="69"/>
      <c r="I56" s="1" t="s">
        <v>49</v>
      </c>
      <c r="L56" s="9"/>
      <c r="M56" s="74"/>
    </row>
    <row r="57" spans="1:13" x14ac:dyDescent="0.2">
      <c r="A57" s="75"/>
      <c r="B57" s="547" t="s">
        <v>173</v>
      </c>
      <c r="C57" s="547"/>
      <c r="D57" s="547"/>
      <c r="E57" s="547"/>
      <c r="F57" s="547"/>
      <c r="G57" s="547"/>
      <c r="H57" s="547"/>
      <c r="I57" s="547"/>
      <c r="J57" s="547"/>
      <c r="K57" s="547"/>
      <c r="L57" s="547"/>
      <c r="M57" s="74"/>
    </row>
    <row r="58" spans="1:13" x14ac:dyDescent="0.2">
      <c r="A58" s="85"/>
      <c r="B58" s="86"/>
      <c r="C58" s="86"/>
      <c r="D58" s="86"/>
      <c r="E58" s="86"/>
      <c r="F58" s="86"/>
      <c r="G58" s="86"/>
      <c r="H58" s="86"/>
      <c r="I58" s="86"/>
      <c r="J58" s="86"/>
      <c r="K58" s="86"/>
      <c r="L58" s="86"/>
      <c r="M58" s="87"/>
    </row>
  </sheetData>
  <sheetProtection selectLockedCells="1"/>
  <mergeCells count="52">
    <mergeCell ref="B4:M4"/>
    <mergeCell ref="I36:L36"/>
    <mergeCell ref="I37:L37"/>
    <mergeCell ref="I47:L47"/>
    <mergeCell ref="I48:L48"/>
    <mergeCell ref="C47:H47"/>
    <mergeCell ref="C48:H48"/>
    <mergeCell ref="C43:H43"/>
    <mergeCell ref="C44:H44"/>
    <mergeCell ref="C45:H45"/>
    <mergeCell ref="C46:H46"/>
    <mergeCell ref="C36:H36"/>
    <mergeCell ref="C37:H37"/>
    <mergeCell ref="C38:H38"/>
    <mergeCell ref="C39:H39"/>
    <mergeCell ref="C40:H40"/>
    <mergeCell ref="I39:L39"/>
    <mergeCell ref="C31:H31"/>
    <mergeCell ref="C32:H32"/>
    <mergeCell ref="C33:H33"/>
    <mergeCell ref="C34:H34"/>
    <mergeCell ref="C35:H35"/>
    <mergeCell ref="I40:L40"/>
    <mergeCell ref="I41:L41"/>
    <mergeCell ref="C49:H49"/>
    <mergeCell ref="I42:L42"/>
    <mergeCell ref="C41:H41"/>
    <mergeCell ref="C42:H42"/>
    <mergeCell ref="B5:L5"/>
    <mergeCell ref="B1:M1"/>
    <mergeCell ref="I45:L45"/>
    <mergeCell ref="I46:L46"/>
    <mergeCell ref="I49:L49"/>
    <mergeCell ref="B7:L7"/>
    <mergeCell ref="D24:L24"/>
    <mergeCell ref="I31:L31"/>
    <mergeCell ref="B13:L21"/>
    <mergeCell ref="I32:L32"/>
    <mergeCell ref="I33:L33"/>
    <mergeCell ref="I38:L38"/>
    <mergeCell ref="I34:L34"/>
    <mergeCell ref="I35:L35"/>
    <mergeCell ref="I43:L43"/>
    <mergeCell ref="I44:L44"/>
    <mergeCell ref="I50:L50"/>
    <mergeCell ref="B57:L57"/>
    <mergeCell ref="B55:H55"/>
    <mergeCell ref="I55:L55"/>
    <mergeCell ref="I51:L51"/>
    <mergeCell ref="D52:G52"/>
    <mergeCell ref="C50:H50"/>
    <mergeCell ref="C51:H51"/>
  </mergeCells>
  <printOptions horizontalCentered="1"/>
  <pageMargins left="0.25" right="0.25" top="0.25" bottom="0.25" header="0.3" footer="0.3"/>
  <pageSetup scale="91"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12" id="{F6971E1D-CA86-4B16-A8B3-4A6C58D93A86}">
            <xm:f>Gen!$E$40='Data Validation'!$I$64</xm:f>
            <x14:dxf>
              <font>
                <color theme="0" tint="-4.9989318521683403E-2"/>
              </font>
              <fill>
                <patternFill>
                  <bgColor theme="0" tint="-4.9989318521683403E-2"/>
                </patternFill>
              </fill>
              <border>
                <left/>
                <right/>
                <top/>
                <bottom/>
                <vertical/>
                <horizontal/>
              </border>
            </x14:dxf>
          </x14:cfRule>
          <x14:cfRule type="expression" priority="213" id="{F05ACA9D-7302-4EDB-AF18-5A785223A259}">
            <xm:f>Gen!$E$40='Data Validation'!$I$5</xm:f>
            <x14:dxf>
              <font>
                <color theme="0" tint="-4.9989318521683403E-2"/>
              </font>
              <fill>
                <patternFill>
                  <bgColor theme="0" tint="-4.9989318521683403E-2"/>
                </patternFill>
              </fill>
              <border>
                <left/>
                <right/>
                <top/>
                <bottom/>
                <vertical/>
                <horizontal/>
              </border>
            </x14:dxf>
          </x14:cfRule>
          <x14:cfRule type="expression" priority="214" id="{D9E6B59C-4BD0-4F1E-8D2E-655149809ABD}">
            <xm:f>LEL!#REF!='Data Validation'!$I$5</xm:f>
            <x14:dxf>
              <font>
                <color theme="0" tint="-4.9989318521683403E-2"/>
              </font>
              <fill>
                <patternFill>
                  <bgColor theme="0" tint="-4.9989318521683403E-2"/>
                </patternFill>
              </fill>
              <border>
                <left/>
                <right/>
                <top/>
                <bottom/>
                <vertical/>
                <horizontal/>
              </border>
            </x14:dxf>
          </x14:cfRule>
          <xm:sqref>B5:L57</xm:sqref>
        </x14:conditionalFormatting>
        <x14:conditionalFormatting xmlns:xm="http://schemas.microsoft.com/office/excel/2006/main">
          <x14:cfRule type="expression" priority="1" id="{9FF5B3FC-62E4-48F8-A6D7-3F2A7B042776}">
            <xm:f>Gen!$E$40='Data Validation'!$I$64</xm:f>
            <x14:dxf>
              <font>
                <color theme="1"/>
              </font>
            </x14:dxf>
          </x14:cfRule>
          <x14:cfRule type="expression" priority="3" id="{03A02E8B-A9A1-4DF9-A115-D03DA989E536}">
            <xm:f>Gen!$E$40='Data Validation'!$I$5</xm:f>
            <x14:dxf>
              <font>
                <color theme="1"/>
              </font>
            </x14:dxf>
          </x14:cfRule>
          <xm:sqref>B4:M4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3F3D4-F71C-489A-A57E-0C8A085C3B3B}">
  <sheetPr>
    <tabColor rgb="FFFFFF00"/>
    <pageSetUpPr fitToPage="1"/>
  </sheetPr>
  <dimension ref="A1:Q312"/>
  <sheetViews>
    <sheetView showGridLines="0" zoomScaleNormal="100" zoomScalePageLayoutView="115" workbookViewId="0">
      <pane ySplit="11" topLeftCell="A12" activePane="bottomLeft" state="frozen"/>
      <selection pane="bottomLeft" activeCell="F25" sqref="F25"/>
    </sheetView>
  </sheetViews>
  <sheetFormatPr defaultColWidth="9.140625" defaultRowHeight="12.75" x14ac:dyDescent="0.2"/>
  <cols>
    <col min="1" max="1" width="8.85546875" style="59" customWidth="1"/>
    <col min="2" max="2" width="7.7109375" style="59" customWidth="1"/>
    <col min="3" max="3" width="36.140625" style="59" customWidth="1"/>
    <col min="4" max="4" width="9.42578125" style="59" customWidth="1"/>
    <col min="5" max="5" width="23.42578125" style="59" customWidth="1"/>
    <col min="6" max="6" width="19.85546875" style="59" customWidth="1"/>
    <col min="7" max="7" width="25" style="59" customWidth="1"/>
    <col min="8" max="8" width="17" style="143" customWidth="1"/>
    <col min="9" max="9" width="4.7109375" style="59" customWidth="1"/>
    <col min="10" max="16384" width="9.140625" style="59"/>
  </cols>
  <sheetData>
    <row r="1" spans="1:17" ht="26.25" customHeight="1" x14ac:dyDescent="0.2">
      <c r="A1" s="304"/>
      <c r="B1" s="304"/>
      <c r="C1" s="318"/>
      <c r="D1" s="318"/>
      <c r="E1" s="318"/>
      <c r="F1" s="318"/>
      <c r="G1" s="304"/>
      <c r="H1" s="319">
        <f>Gen!E11</f>
        <v>0</v>
      </c>
      <c r="I1" s="156"/>
      <c r="J1" s="156"/>
      <c r="K1" s="156"/>
      <c r="L1" s="156"/>
      <c r="M1" s="156"/>
      <c r="N1" s="156"/>
      <c r="O1" s="156"/>
      <c r="P1" s="156"/>
      <c r="Q1" s="156"/>
    </row>
    <row r="2" spans="1:17" s="224" customFormat="1" ht="20.25" x14ac:dyDescent="0.2">
      <c r="A2" s="320"/>
      <c r="B2" s="320"/>
      <c r="C2" s="577" t="s">
        <v>287</v>
      </c>
      <c r="D2" s="577"/>
      <c r="E2" s="577"/>
      <c r="F2" s="577"/>
      <c r="G2" s="320"/>
      <c r="H2" s="321" t="s">
        <v>364</v>
      </c>
      <c r="I2" s="225"/>
      <c r="J2" s="225"/>
      <c r="K2" s="225"/>
      <c r="L2" s="225"/>
      <c r="M2" s="225"/>
      <c r="N2" s="225"/>
      <c r="O2" s="225"/>
      <c r="P2" s="225"/>
      <c r="Q2" s="225"/>
    </row>
    <row r="3" spans="1:17" s="223" customFormat="1" ht="16.5" customHeight="1" x14ac:dyDescent="0.25">
      <c r="A3" s="322" t="s">
        <v>393</v>
      </c>
      <c r="B3" s="323"/>
      <c r="C3" s="323"/>
      <c r="D3" s="323"/>
      <c r="E3" s="323"/>
      <c r="F3" s="323"/>
      <c r="G3" s="323"/>
      <c r="H3" s="323"/>
    </row>
    <row r="4" spans="1:17" ht="15.75" customHeight="1" x14ac:dyDescent="0.2">
      <c r="A4" s="586" t="s">
        <v>269</v>
      </c>
      <c r="B4" s="586"/>
      <c r="C4" s="586"/>
      <c r="D4" s="586"/>
      <c r="E4" s="586" t="s">
        <v>75</v>
      </c>
      <c r="F4" s="586"/>
      <c r="G4" s="578" t="s">
        <v>77</v>
      </c>
      <c r="H4" s="578"/>
    </row>
    <row r="5" spans="1:17" ht="14.25" customHeight="1" x14ac:dyDescent="0.2">
      <c r="A5" s="587" t="s">
        <v>394</v>
      </c>
      <c r="B5" s="587"/>
      <c r="C5" s="587"/>
      <c r="D5" s="587"/>
      <c r="E5" s="298" t="s">
        <v>289</v>
      </c>
      <c r="F5" s="155">
        <f>COUNTIF(D12:D312,"B")</f>
        <v>0</v>
      </c>
      <c r="G5" s="579">
        <f>SUM(F12:F312)</f>
        <v>0</v>
      </c>
      <c r="H5" s="579"/>
    </row>
    <row r="6" spans="1:17" ht="14.25" customHeight="1" x14ac:dyDescent="0.2">
      <c r="A6" s="587"/>
      <c r="B6" s="587"/>
      <c r="C6" s="587"/>
      <c r="D6" s="587"/>
      <c r="E6" s="298" t="s">
        <v>290</v>
      </c>
      <c r="F6" s="155">
        <f>COUNTIF(D12:D312,"P")</f>
        <v>0</v>
      </c>
      <c r="G6" s="579"/>
      <c r="H6" s="579"/>
      <c r="I6" s="152"/>
    </row>
    <row r="7" spans="1:17" ht="12.75" customHeight="1" x14ac:dyDescent="0.2">
      <c r="A7" s="588"/>
      <c r="B7" s="588"/>
      <c r="C7" s="588"/>
      <c r="D7" s="588"/>
      <c r="E7" s="298" t="s">
        <v>291</v>
      </c>
      <c r="F7" s="155">
        <f>COUNTIF(D12:D312,"T")</f>
        <v>0</v>
      </c>
      <c r="G7" s="579"/>
      <c r="H7" s="579"/>
    </row>
    <row r="8" spans="1:17" ht="12.75" customHeight="1" x14ac:dyDescent="0.2">
      <c r="A8" s="587" t="s">
        <v>352</v>
      </c>
      <c r="B8" s="587"/>
      <c r="C8" s="587"/>
      <c r="D8" s="587"/>
      <c r="E8" s="154" t="s">
        <v>292</v>
      </c>
      <c r="F8" s="155">
        <f>COUNTIF(D12:D312,"Tr")</f>
        <v>0</v>
      </c>
      <c r="G8" s="580" t="s">
        <v>344</v>
      </c>
      <c r="H8" s="581"/>
      <c r="I8" s="152"/>
    </row>
    <row r="9" spans="1:17" x14ac:dyDescent="0.2">
      <c r="A9" s="587"/>
      <c r="B9" s="587"/>
      <c r="C9" s="587"/>
      <c r="D9" s="587"/>
      <c r="E9" s="154" t="s">
        <v>304</v>
      </c>
      <c r="F9" s="153">
        <f>SUM(F5:F8)</f>
        <v>0</v>
      </c>
      <c r="G9" s="582"/>
      <c r="H9" s="583"/>
      <c r="I9" s="152"/>
    </row>
    <row r="10" spans="1:17" ht="27.6" customHeight="1" x14ac:dyDescent="0.2">
      <c r="A10" s="587"/>
      <c r="B10" s="587"/>
      <c r="C10" s="587"/>
      <c r="D10" s="587"/>
      <c r="E10" s="154" t="s">
        <v>343</v>
      </c>
      <c r="F10" s="153">
        <f>COUNTIF(F12:F312,"&gt;0")</f>
        <v>0</v>
      </c>
      <c r="G10" s="584"/>
      <c r="H10" s="585"/>
      <c r="I10" s="152"/>
    </row>
    <row r="11" spans="1:17" s="148" customFormat="1" ht="39" customHeight="1" x14ac:dyDescent="0.2">
      <c r="A11" s="149" t="s">
        <v>78</v>
      </c>
      <c r="B11" s="150" t="s">
        <v>79</v>
      </c>
      <c r="C11" s="149" t="s">
        <v>80</v>
      </c>
      <c r="D11" s="149" t="s">
        <v>75</v>
      </c>
      <c r="E11" s="149" t="s">
        <v>81</v>
      </c>
      <c r="F11" s="72" t="s">
        <v>82</v>
      </c>
      <c r="G11" s="149" t="s">
        <v>172</v>
      </c>
      <c r="H11" s="149" t="s">
        <v>345</v>
      </c>
    </row>
    <row r="12" spans="1:17" ht="13.5" customHeight="1" x14ac:dyDescent="0.2">
      <c r="A12" s="147">
        <v>1</v>
      </c>
      <c r="B12" s="146"/>
      <c r="C12" s="145"/>
      <c r="D12" s="144"/>
      <c r="E12" s="144"/>
      <c r="F12" s="192"/>
      <c r="G12" s="144"/>
      <c r="H12" s="144"/>
    </row>
    <row r="13" spans="1:17" ht="13.5" customHeight="1" x14ac:dyDescent="0.2">
      <c r="A13" s="147">
        <v>2</v>
      </c>
      <c r="B13" s="146"/>
      <c r="C13" s="145"/>
      <c r="D13" s="144"/>
      <c r="E13" s="144"/>
      <c r="F13" s="192"/>
      <c r="G13" s="144"/>
      <c r="H13" s="144"/>
    </row>
    <row r="14" spans="1:17" ht="13.5" customHeight="1" x14ac:dyDescent="0.2">
      <c r="A14" s="147">
        <v>3</v>
      </c>
      <c r="B14" s="146"/>
      <c r="C14" s="145"/>
      <c r="D14" s="144"/>
      <c r="E14" s="144"/>
      <c r="F14" s="192"/>
      <c r="G14" s="144"/>
      <c r="H14" s="144"/>
    </row>
    <row r="15" spans="1:17" ht="13.5" customHeight="1" x14ac:dyDescent="0.2">
      <c r="A15" s="147">
        <v>4</v>
      </c>
      <c r="B15" s="146"/>
      <c r="C15" s="145"/>
      <c r="D15" s="144"/>
      <c r="E15" s="144"/>
      <c r="F15" s="192"/>
      <c r="G15" s="144"/>
      <c r="H15" s="144"/>
    </row>
    <row r="16" spans="1:17" ht="13.5" customHeight="1" x14ac:dyDescent="0.2">
      <c r="A16" s="147">
        <v>5</v>
      </c>
      <c r="B16" s="146"/>
      <c r="C16" s="145"/>
      <c r="D16" s="144"/>
      <c r="E16" s="144"/>
      <c r="F16" s="192"/>
      <c r="G16" s="144"/>
      <c r="H16" s="144"/>
    </row>
    <row r="17" spans="1:8" ht="13.5" customHeight="1" x14ac:dyDescent="0.2">
      <c r="A17" s="147">
        <v>6</v>
      </c>
      <c r="B17" s="146"/>
      <c r="C17" s="145"/>
      <c r="D17" s="144"/>
      <c r="E17" s="144"/>
      <c r="F17" s="192"/>
      <c r="G17" s="144"/>
      <c r="H17" s="144"/>
    </row>
    <row r="18" spans="1:8" ht="13.5" customHeight="1" x14ac:dyDescent="0.2">
      <c r="A18" s="147">
        <v>7</v>
      </c>
      <c r="B18" s="146"/>
      <c r="C18" s="145"/>
      <c r="D18" s="144"/>
      <c r="E18" s="144"/>
      <c r="F18" s="192"/>
      <c r="G18" s="144"/>
      <c r="H18" s="144"/>
    </row>
    <row r="19" spans="1:8" ht="13.5" customHeight="1" x14ac:dyDescent="0.2">
      <c r="A19" s="147">
        <v>8</v>
      </c>
      <c r="B19" s="146"/>
      <c r="C19" s="145"/>
      <c r="D19" s="144"/>
      <c r="E19" s="144"/>
      <c r="F19" s="192"/>
      <c r="G19" s="144"/>
      <c r="H19" s="144"/>
    </row>
    <row r="20" spans="1:8" ht="13.5" customHeight="1" x14ac:dyDescent="0.2">
      <c r="A20" s="147">
        <v>9</v>
      </c>
      <c r="B20" s="146"/>
      <c r="C20" s="145"/>
      <c r="D20" s="144"/>
      <c r="E20" s="144"/>
      <c r="F20" s="192"/>
      <c r="G20" s="144"/>
      <c r="H20" s="144"/>
    </row>
    <row r="21" spans="1:8" ht="13.5" customHeight="1" x14ac:dyDescent="0.2">
      <c r="A21" s="147">
        <v>10</v>
      </c>
      <c r="B21" s="146"/>
      <c r="C21" s="145"/>
      <c r="D21" s="144"/>
      <c r="E21" s="144"/>
      <c r="F21" s="192"/>
      <c r="G21" s="144"/>
      <c r="H21" s="144"/>
    </row>
    <row r="22" spans="1:8" ht="13.5" customHeight="1" x14ac:dyDescent="0.2">
      <c r="A22" s="147">
        <v>11</v>
      </c>
      <c r="B22" s="146"/>
      <c r="C22" s="145"/>
      <c r="D22" s="144"/>
      <c r="E22" s="144"/>
      <c r="F22" s="192"/>
      <c r="G22" s="144"/>
      <c r="H22" s="144"/>
    </row>
    <row r="23" spans="1:8" ht="13.5" customHeight="1" x14ac:dyDescent="0.2">
      <c r="A23" s="147">
        <v>12</v>
      </c>
      <c r="B23" s="146"/>
      <c r="C23" s="145"/>
      <c r="D23" s="144"/>
      <c r="E23" s="144"/>
      <c r="F23" s="192"/>
      <c r="G23" s="144"/>
      <c r="H23" s="144"/>
    </row>
    <row r="24" spans="1:8" ht="13.5" customHeight="1" x14ac:dyDescent="0.2">
      <c r="A24" s="147">
        <v>13</v>
      </c>
      <c r="B24" s="146"/>
      <c r="C24" s="145"/>
      <c r="D24" s="144"/>
      <c r="E24" s="144"/>
      <c r="F24" s="192"/>
      <c r="G24" s="144"/>
      <c r="H24" s="144"/>
    </row>
    <row r="25" spans="1:8" ht="13.5" customHeight="1" x14ac:dyDescent="0.2">
      <c r="A25" s="147">
        <v>14</v>
      </c>
      <c r="B25" s="146"/>
      <c r="C25" s="145"/>
      <c r="D25" s="144"/>
      <c r="E25" s="144"/>
      <c r="F25" s="192"/>
      <c r="G25" s="144"/>
      <c r="H25" s="144"/>
    </row>
    <row r="26" spans="1:8" ht="13.5" customHeight="1" x14ac:dyDescent="0.2">
      <c r="A26" s="147">
        <v>15</v>
      </c>
      <c r="B26" s="146"/>
      <c r="C26" s="145"/>
      <c r="D26" s="144"/>
      <c r="E26" s="144"/>
      <c r="F26" s="192"/>
      <c r="G26" s="144"/>
      <c r="H26" s="144"/>
    </row>
    <row r="27" spans="1:8" ht="13.5" customHeight="1" x14ac:dyDescent="0.2">
      <c r="A27" s="147">
        <v>16</v>
      </c>
      <c r="B27" s="146"/>
      <c r="C27" s="145"/>
      <c r="D27" s="144"/>
      <c r="E27" s="144"/>
      <c r="F27" s="192"/>
      <c r="G27" s="144"/>
      <c r="H27" s="144"/>
    </row>
    <row r="28" spans="1:8" ht="13.5" customHeight="1" x14ac:dyDescent="0.2">
      <c r="A28" s="147">
        <v>17</v>
      </c>
      <c r="B28" s="146"/>
      <c r="C28" s="145"/>
      <c r="D28" s="144"/>
      <c r="E28" s="144"/>
      <c r="F28" s="192"/>
      <c r="G28" s="144"/>
      <c r="H28" s="144"/>
    </row>
    <row r="29" spans="1:8" ht="13.5" customHeight="1" x14ac:dyDescent="0.2">
      <c r="A29" s="147">
        <v>18</v>
      </c>
      <c r="B29" s="146"/>
      <c r="C29" s="145"/>
      <c r="D29" s="144"/>
      <c r="E29" s="144"/>
      <c r="F29" s="192"/>
      <c r="G29" s="144"/>
      <c r="H29" s="144"/>
    </row>
    <row r="30" spans="1:8" ht="13.5" customHeight="1" x14ac:dyDescent="0.2">
      <c r="A30" s="147">
        <v>19</v>
      </c>
      <c r="B30" s="146"/>
      <c r="C30" s="145"/>
      <c r="D30" s="144"/>
      <c r="E30" s="144"/>
      <c r="F30" s="192"/>
      <c r="G30" s="144"/>
      <c r="H30" s="144"/>
    </row>
    <row r="31" spans="1:8" ht="13.5" customHeight="1" x14ac:dyDescent="0.2">
      <c r="A31" s="147">
        <v>20</v>
      </c>
      <c r="B31" s="146"/>
      <c r="C31" s="145"/>
      <c r="D31" s="144"/>
      <c r="E31" s="144"/>
      <c r="F31" s="192"/>
      <c r="G31" s="144"/>
      <c r="H31" s="144"/>
    </row>
    <row r="32" spans="1:8" ht="13.5" customHeight="1" x14ac:dyDescent="0.2">
      <c r="A32" s="147">
        <v>21</v>
      </c>
      <c r="B32" s="146"/>
      <c r="C32" s="145"/>
      <c r="D32" s="144"/>
      <c r="E32" s="144"/>
      <c r="F32" s="192"/>
      <c r="G32" s="144"/>
      <c r="H32" s="144"/>
    </row>
    <row r="33" spans="1:8" ht="13.5" customHeight="1" x14ac:dyDescent="0.2">
      <c r="A33" s="147">
        <v>22</v>
      </c>
      <c r="B33" s="146"/>
      <c r="C33" s="145"/>
      <c r="D33" s="144"/>
      <c r="E33" s="144"/>
      <c r="F33" s="192"/>
      <c r="G33" s="144"/>
      <c r="H33" s="144"/>
    </row>
    <row r="34" spans="1:8" ht="13.5" customHeight="1" x14ac:dyDescent="0.2">
      <c r="A34" s="147">
        <v>23</v>
      </c>
      <c r="B34" s="146"/>
      <c r="C34" s="145"/>
      <c r="D34" s="144"/>
      <c r="E34" s="144"/>
      <c r="F34" s="192"/>
      <c r="G34" s="144"/>
      <c r="H34" s="144"/>
    </row>
    <row r="35" spans="1:8" ht="13.5" customHeight="1" x14ac:dyDescent="0.2">
      <c r="A35" s="147">
        <v>24</v>
      </c>
      <c r="B35" s="146"/>
      <c r="C35" s="145"/>
      <c r="D35" s="144"/>
      <c r="E35" s="144"/>
      <c r="F35" s="192"/>
      <c r="G35" s="144"/>
      <c r="H35" s="144"/>
    </row>
    <row r="36" spans="1:8" ht="13.5" customHeight="1" x14ac:dyDescent="0.2">
      <c r="A36" s="147">
        <v>25</v>
      </c>
      <c r="B36" s="146"/>
      <c r="C36" s="145"/>
      <c r="D36" s="144"/>
      <c r="E36" s="144"/>
      <c r="F36" s="192"/>
      <c r="G36" s="144"/>
      <c r="H36" s="144"/>
    </row>
    <row r="37" spans="1:8" ht="13.5" customHeight="1" x14ac:dyDescent="0.2">
      <c r="A37" s="147">
        <v>26</v>
      </c>
      <c r="B37" s="146"/>
      <c r="C37" s="145"/>
      <c r="D37" s="144"/>
      <c r="E37" s="144"/>
      <c r="F37" s="192"/>
      <c r="G37" s="144"/>
      <c r="H37" s="144"/>
    </row>
    <row r="38" spans="1:8" ht="13.5" customHeight="1" x14ac:dyDescent="0.2">
      <c r="A38" s="147">
        <v>27</v>
      </c>
      <c r="B38" s="146"/>
      <c r="C38" s="145"/>
      <c r="D38" s="144"/>
      <c r="E38" s="144"/>
      <c r="F38" s="192"/>
      <c r="G38" s="144"/>
      <c r="H38" s="144"/>
    </row>
    <row r="39" spans="1:8" ht="13.5" customHeight="1" x14ac:dyDescent="0.2">
      <c r="A39" s="147">
        <v>28</v>
      </c>
      <c r="B39" s="146"/>
      <c r="C39" s="145"/>
      <c r="D39" s="144"/>
      <c r="E39" s="144"/>
      <c r="F39" s="192"/>
      <c r="G39" s="144"/>
      <c r="H39" s="144"/>
    </row>
    <row r="40" spans="1:8" ht="13.5" customHeight="1" x14ac:dyDescent="0.2">
      <c r="A40" s="147">
        <v>29</v>
      </c>
      <c r="B40" s="146"/>
      <c r="C40" s="145"/>
      <c r="D40" s="144"/>
      <c r="E40" s="144"/>
      <c r="F40" s="192"/>
      <c r="G40" s="144"/>
      <c r="H40" s="144"/>
    </row>
    <row r="41" spans="1:8" ht="13.5" customHeight="1" x14ac:dyDescent="0.2">
      <c r="A41" s="147">
        <v>30</v>
      </c>
      <c r="B41" s="146"/>
      <c r="C41" s="145"/>
      <c r="D41" s="144"/>
      <c r="E41" s="144"/>
      <c r="F41" s="192"/>
      <c r="G41" s="144"/>
      <c r="H41" s="144"/>
    </row>
    <row r="42" spans="1:8" ht="13.5" customHeight="1" x14ac:dyDescent="0.2">
      <c r="A42" s="147">
        <v>31</v>
      </c>
      <c r="B42" s="146"/>
      <c r="C42" s="145"/>
      <c r="D42" s="144"/>
      <c r="E42" s="144"/>
      <c r="F42" s="192"/>
      <c r="G42" s="144"/>
      <c r="H42" s="144"/>
    </row>
    <row r="43" spans="1:8" ht="13.5" customHeight="1" x14ac:dyDescent="0.2">
      <c r="A43" s="147">
        <v>32</v>
      </c>
      <c r="B43" s="146"/>
      <c r="C43" s="145"/>
      <c r="D43" s="144"/>
      <c r="E43" s="144"/>
      <c r="F43" s="192"/>
      <c r="G43" s="144"/>
      <c r="H43" s="144"/>
    </row>
    <row r="44" spans="1:8" ht="13.5" customHeight="1" x14ac:dyDescent="0.2">
      <c r="A44" s="147">
        <v>33</v>
      </c>
      <c r="B44" s="146"/>
      <c r="C44" s="145"/>
      <c r="D44" s="144"/>
      <c r="E44" s="144"/>
      <c r="F44" s="192"/>
      <c r="G44" s="144"/>
      <c r="H44" s="144"/>
    </row>
    <row r="45" spans="1:8" ht="13.5" customHeight="1" x14ac:dyDescent="0.2">
      <c r="A45" s="147">
        <v>34</v>
      </c>
      <c r="B45" s="146"/>
      <c r="C45" s="145"/>
      <c r="D45" s="144"/>
      <c r="E45" s="144"/>
      <c r="F45" s="192"/>
      <c r="G45" s="144"/>
      <c r="H45" s="144"/>
    </row>
    <row r="46" spans="1:8" ht="13.5" customHeight="1" x14ac:dyDescent="0.2">
      <c r="A46" s="147">
        <v>35</v>
      </c>
      <c r="B46" s="146"/>
      <c r="C46" s="145"/>
      <c r="D46" s="144"/>
      <c r="E46" s="144"/>
      <c r="F46" s="192"/>
      <c r="G46" s="144"/>
      <c r="H46" s="144"/>
    </row>
    <row r="47" spans="1:8" ht="13.5" customHeight="1" x14ac:dyDescent="0.2">
      <c r="A47" s="147">
        <v>36</v>
      </c>
      <c r="B47" s="146"/>
      <c r="C47" s="145"/>
      <c r="D47" s="144"/>
      <c r="E47" s="144"/>
      <c r="F47" s="192"/>
      <c r="G47" s="144"/>
      <c r="H47" s="144"/>
    </row>
    <row r="48" spans="1:8" ht="13.5" customHeight="1" x14ac:dyDescent="0.2">
      <c r="A48" s="147">
        <v>37</v>
      </c>
      <c r="B48" s="146"/>
      <c r="C48" s="145"/>
      <c r="D48" s="144"/>
      <c r="E48" s="144"/>
      <c r="F48" s="192"/>
      <c r="G48" s="144"/>
      <c r="H48" s="144"/>
    </row>
    <row r="49" spans="1:8" ht="13.5" customHeight="1" x14ac:dyDescent="0.2">
      <c r="A49" s="147">
        <v>38</v>
      </c>
      <c r="B49" s="146"/>
      <c r="C49" s="145"/>
      <c r="D49" s="144"/>
      <c r="E49" s="144"/>
      <c r="F49" s="192"/>
      <c r="G49" s="144"/>
      <c r="H49" s="144"/>
    </row>
    <row r="50" spans="1:8" ht="13.5" customHeight="1" x14ac:dyDescent="0.2">
      <c r="A50" s="147">
        <v>39</v>
      </c>
      <c r="B50" s="146"/>
      <c r="C50" s="145"/>
      <c r="D50" s="144"/>
      <c r="E50" s="144"/>
      <c r="F50" s="192"/>
      <c r="G50" s="144"/>
      <c r="H50" s="144"/>
    </row>
    <row r="51" spans="1:8" ht="13.5" customHeight="1" x14ac:dyDescent="0.2">
      <c r="A51" s="147">
        <v>40</v>
      </c>
      <c r="B51" s="146"/>
      <c r="C51" s="145"/>
      <c r="D51" s="144"/>
      <c r="E51" s="144"/>
      <c r="F51" s="192"/>
      <c r="G51" s="144"/>
      <c r="H51" s="144"/>
    </row>
    <row r="52" spans="1:8" ht="13.5" customHeight="1" x14ac:dyDescent="0.2">
      <c r="A52" s="147">
        <v>41</v>
      </c>
      <c r="B52" s="146"/>
      <c r="C52" s="145"/>
      <c r="D52" s="144"/>
      <c r="E52" s="144"/>
      <c r="F52" s="192"/>
      <c r="G52" s="144"/>
      <c r="H52" s="144"/>
    </row>
    <row r="53" spans="1:8" ht="13.5" customHeight="1" x14ac:dyDescent="0.2">
      <c r="A53" s="147">
        <v>42</v>
      </c>
      <c r="B53" s="146"/>
      <c r="C53" s="145"/>
      <c r="D53" s="144"/>
      <c r="E53" s="144"/>
      <c r="F53" s="192"/>
      <c r="G53" s="144"/>
      <c r="H53" s="144"/>
    </row>
    <row r="54" spans="1:8" ht="13.5" customHeight="1" x14ac:dyDescent="0.2">
      <c r="A54" s="147">
        <v>43</v>
      </c>
      <c r="B54" s="146"/>
      <c r="C54" s="145"/>
      <c r="D54" s="144"/>
      <c r="E54" s="144"/>
      <c r="F54" s="192"/>
      <c r="G54" s="144"/>
      <c r="H54" s="144"/>
    </row>
    <row r="55" spans="1:8" ht="13.5" customHeight="1" x14ac:dyDescent="0.2">
      <c r="A55" s="147">
        <v>44</v>
      </c>
      <c r="B55" s="146"/>
      <c r="C55" s="145"/>
      <c r="D55" s="144"/>
      <c r="E55" s="144"/>
      <c r="F55" s="192"/>
      <c r="G55" s="144"/>
      <c r="H55" s="144"/>
    </row>
    <row r="56" spans="1:8" ht="13.5" customHeight="1" x14ac:dyDescent="0.2">
      <c r="A56" s="147">
        <v>45</v>
      </c>
      <c r="B56" s="146"/>
      <c r="C56" s="145"/>
      <c r="D56" s="144"/>
      <c r="E56" s="144"/>
      <c r="F56" s="192"/>
      <c r="G56" s="144"/>
      <c r="H56" s="144"/>
    </row>
    <row r="57" spans="1:8" ht="13.5" customHeight="1" x14ac:dyDescent="0.2">
      <c r="A57" s="147">
        <v>46</v>
      </c>
      <c r="B57" s="146"/>
      <c r="C57" s="145"/>
      <c r="D57" s="144"/>
      <c r="E57" s="144"/>
      <c r="F57" s="192"/>
      <c r="G57" s="144"/>
      <c r="H57" s="144"/>
    </row>
    <row r="58" spans="1:8" ht="13.5" customHeight="1" x14ac:dyDescent="0.2">
      <c r="A58" s="147">
        <v>47</v>
      </c>
      <c r="B58" s="146"/>
      <c r="C58" s="145"/>
      <c r="D58" s="144"/>
      <c r="E58" s="144"/>
      <c r="F58" s="192"/>
      <c r="G58" s="144"/>
      <c r="H58" s="144"/>
    </row>
    <row r="59" spans="1:8" ht="13.5" customHeight="1" x14ac:dyDescent="0.2">
      <c r="A59" s="147">
        <v>48</v>
      </c>
      <c r="B59" s="146"/>
      <c r="C59" s="145"/>
      <c r="D59" s="144"/>
      <c r="E59" s="144"/>
      <c r="F59" s="192"/>
      <c r="G59" s="144"/>
      <c r="H59" s="144"/>
    </row>
    <row r="60" spans="1:8" ht="13.5" customHeight="1" x14ac:dyDescent="0.2">
      <c r="A60" s="147">
        <v>49</v>
      </c>
      <c r="B60" s="146"/>
      <c r="C60" s="145"/>
      <c r="D60" s="144"/>
      <c r="E60" s="144"/>
      <c r="F60" s="192"/>
      <c r="G60" s="144"/>
      <c r="H60" s="144"/>
    </row>
    <row r="61" spans="1:8" ht="13.5" customHeight="1" x14ac:dyDescent="0.2">
      <c r="A61" s="147">
        <v>50</v>
      </c>
      <c r="B61" s="146"/>
      <c r="C61" s="145"/>
      <c r="D61" s="144"/>
      <c r="E61" s="144"/>
      <c r="F61" s="192"/>
      <c r="G61" s="144"/>
      <c r="H61" s="144"/>
    </row>
    <row r="62" spans="1:8" ht="13.5" customHeight="1" x14ac:dyDescent="0.2">
      <c r="A62" s="147">
        <v>51</v>
      </c>
      <c r="B62" s="146"/>
      <c r="C62" s="145"/>
      <c r="D62" s="144"/>
      <c r="E62" s="144"/>
      <c r="F62" s="192"/>
      <c r="G62" s="144"/>
      <c r="H62" s="144"/>
    </row>
    <row r="63" spans="1:8" ht="13.5" customHeight="1" x14ac:dyDescent="0.2">
      <c r="A63" s="147">
        <v>52</v>
      </c>
      <c r="B63" s="146"/>
      <c r="C63" s="145"/>
      <c r="D63" s="144"/>
      <c r="E63" s="144"/>
      <c r="F63" s="192"/>
      <c r="G63" s="144"/>
      <c r="H63" s="144"/>
    </row>
    <row r="64" spans="1:8" ht="13.5" customHeight="1" x14ac:dyDescent="0.2">
      <c r="A64" s="147">
        <v>53</v>
      </c>
      <c r="B64" s="146"/>
      <c r="C64" s="145"/>
      <c r="D64" s="144"/>
      <c r="E64" s="144"/>
      <c r="F64" s="192"/>
      <c r="G64" s="144"/>
      <c r="H64" s="144"/>
    </row>
    <row r="65" spans="1:8" ht="13.5" customHeight="1" x14ac:dyDescent="0.2">
      <c r="A65" s="147">
        <v>54</v>
      </c>
      <c r="B65" s="146"/>
      <c r="C65" s="145"/>
      <c r="D65" s="144"/>
      <c r="E65" s="144"/>
      <c r="F65" s="192"/>
      <c r="G65" s="144"/>
      <c r="H65" s="144"/>
    </row>
    <row r="66" spans="1:8" ht="13.5" customHeight="1" x14ac:dyDescent="0.2">
      <c r="A66" s="147">
        <v>55</v>
      </c>
      <c r="B66" s="146"/>
      <c r="C66" s="145"/>
      <c r="D66" s="144"/>
      <c r="E66" s="144"/>
      <c r="F66" s="192"/>
      <c r="G66" s="144"/>
      <c r="H66" s="144"/>
    </row>
    <row r="67" spans="1:8" ht="13.5" customHeight="1" x14ac:dyDescent="0.2">
      <c r="A67" s="147">
        <v>56</v>
      </c>
      <c r="B67" s="146"/>
      <c r="C67" s="145"/>
      <c r="D67" s="144"/>
      <c r="E67" s="144"/>
      <c r="F67" s="192"/>
      <c r="G67" s="144"/>
      <c r="H67" s="144"/>
    </row>
    <row r="68" spans="1:8" ht="13.5" customHeight="1" x14ac:dyDescent="0.2">
      <c r="A68" s="147">
        <v>57</v>
      </c>
      <c r="B68" s="146"/>
      <c r="C68" s="145"/>
      <c r="D68" s="144"/>
      <c r="E68" s="144"/>
      <c r="F68" s="192"/>
      <c r="G68" s="144"/>
      <c r="H68" s="144"/>
    </row>
    <row r="69" spans="1:8" ht="13.5" customHeight="1" x14ac:dyDescent="0.2">
      <c r="A69" s="147">
        <v>58</v>
      </c>
      <c r="B69" s="146"/>
      <c r="C69" s="145"/>
      <c r="D69" s="144"/>
      <c r="E69" s="144"/>
      <c r="F69" s="192"/>
      <c r="G69" s="144"/>
      <c r="H69" s="144"/>
    </row>
    <row r="70" spans="1:8" ht="13.5" customHeight="1" x14ac:dyDescent="0.2">
      <c r="A70" s="147">
        <v>59</v>
      </c>
      <c r="B70" s="146"/>
      <c r="C70" s="145"/>
      <c r="D70" s="144"/>
      <c r="E70" s="144"/>
      <c r="F70" s="192"/>
      <c r="G70" s="144"/>
      <c r="H70" s="144"/>
    </row>
    <row r="71" spans="1:8" ht="13.5" customHeight="1" x14ac:dyDescent="0.2">
      <c r="A71" s="147">
        <v>60</v>
      </c>
      <c r="B71" s="146"/>
      <c r="C71" s="145"/>
      <c r="D71" s="144"/>
      <c r="E71" s="144"/>
      <c r="F71" s="192"/>
      <c r="G71" s="144"/>
      <c r="H71" s="144"/>
    </row>
    <row r="72" spans="1:8" ht="13.5" customHeight="1" x14ac:dyDescent="0.2">
      <c r="A72" s="147">
        <v>61</v>
      </c>
      <c r="B72" s="146"/>
      <c r="C72" s="145"/>
      <c r="D72" s="144"/>
      <c r="E72" s="144"/>
      <c r="F72" s="192"/>
      <c r="G72" s="144"/>
      <c r="H72" s="144"/>
    </row>
    <row r="73" spans="1:8" ht="13.5" customHeight="1" x14ac:dyDescent="0.2">
      <c r="A73" s="147">
        <v>62</v>
      </c>
      <c r="B73" s="146"/>
      <c r="C73" s="145"/>
      <c r="D73" s="144"/>
      <c r="E73" s="144"/>
      <c r="F73" s="192"/>
      <c r="G73" s="144"/>
      <c r="H73" s="144"/>
    </row>
    <row r="74" spans="1:8" ht="13.5" customHeight="1" x14ac:dyDescent="0.2">
      <c r="A74" s="147">
        <v>63</v>
      </c>
      <c r="B74" s="146"/>
      <c r="C74" s="145"/>
      <c r="D74" s="144"/>
      <c r="E74" s="144"/>
      <c r="F74" s="192"/>
      <c r="G74" s="144"/>
      <c r="H74" s="144"/>
    </row>
    <row r="75" spans="1:8" ht="13.5" customHeight="1" x14ac:dyDescent="0.2">
      <c r="A75" s="147">
        <v>64</v>
      </c>
      <c r="B75" s="146"/>
      <c r="C75" s="145"/>
      <c r="D75" s="144"/>
      <c r="E75" s="144"/>
      <c r="F75" s="192"/>
      <c r="G75" s="144"/>
      <c r="H75" s="144"/>
    </row>
    <row r="76" spans="1:8" ht="13.5" customHeight="1" x14ac:dyDescent="0.2">
      <c r="A76" s="147">
        <v>65</v>
      </c>
      <c r="B76" s="146"/>
      <c r="C76" s="145"/>
      <c r="D76" s="144"/>
      <c r="E76" s="144"/>
      <c r="F76" s="192"/>
      <c r="G76" s="144"/>
      <c r="H76" s="144"/>
    </row>
    <row r="77" spans="1:8" ht="13.5" customHeight="1" x14ac:dyDescent="0.2">
      <c r="A77" s="147">
        <v>66</v>
      </c>
      <c r="B77" s="146"/>
      <c r="C77" s="145"/>
      <c r="D77" s="144"/>
      <c r="E77" s="144"/>
      <c r="F77" s="192"/>
      <c r="G77" s="144"/>
      <c r="H77" s="144"/>
    </row>
    <row r="78" spans="1:8" ht="13.5" customHeight="1" x14ac:dyDescent="0.2">
      <c r="A78" s="147">
        <v>67</v>
      </c>
      <c r="B78" s="146"/>
      <c r="C78" s="145"/>
      <c r="D78" s="144"/>
      <c r="E78" s="144"/>
      <c r="F78" s="192"/>
      <c r="G78" s="144"/>
      <c r="H78" s="144"/>
    </row>
    <row r="79" spans="1:8" ht="13.5" customHeight="1" x14ac:dyDescent="0.2">
      <c r="A79" s="147">
        <v>68</v>
      </c>
      <c r="B79" s="146"/>
      <c r="C79" s="145"/>
      <c r="D79" s="144"/>
      <c r="E79" s="144"/>
      <c r="F79" s="192"/>
      <c r="G79" s="144"/>
      <c r="H79" s="144"/>
    </row>
    <row r="80" spans="1:8" ht="13.5" customHeight="1" x14ac:dyDescent="0.2">
      <c r="A80" s="147">
        <v>69</v>
      </c>
      <c r="B80" s="146"/>
      <c r="C80" s="145"/>
      <c r="D80" s="144"/>
      <c r="E80" s="144"/>
      <c r="F80" s="192"/>
      <c r="G80" s="144"/>
      <c r="H80" s="144"/>
    </row>
    <row r="81" spans="1:8" ht="13.5" customHeight="1" x14ac:dyDescent="0.2">
      <c r="A81" s="147">
        <v>70</v>
      </c>
      <c r="B81" s="146"/>
      <c r="C81" s="145"/>
      <c r="D81" s="144"/>
      <c r="E81" s="144"/>
      <c r="F81" s="192"/>
      <c r="G81" s="144"/>
      <c r="H81" s="144"/>
    </row>
    <row r="82" spans="1:8" ht="13.5" customHeight="1" x14ac:dyDescent="0.2">
      <c r="A82" s="147">
        <v>71</v>
      </c>
      <c r="B82" s="146"/>
      <c r="C82" s="145"/>
      <c r="D82" s="144"/>
      <c r="E82" s="144"/>
      <c r="F82" s="192"/>
      <c r="G82" s="144"/>
      <c r="H82" s="144"/>
    </row>
    <row r="83" spans="1:8" ht="13.5" customHeight="1" x14ac:dyDescent="0.2">
      <c r="A83" s="147">
        <v>72</v>
      </c>
      <c r="B83" s="146"/>
      <c r="C83" s="145"/>
      <c r="D83" s="144"/>
      <c r="E83" s="144"/>
      <c r="F83" s="192"/>
      <c r="G83" s="144"/>
      <c r="H83" s="144"/>
    </row>
    <row r="84" spans="1:8" ht="13.5" customHeight="1" x14ac:dyDescent="0.2">
      <c r="A84" s="147">
        <v>73</v>
      </c>
      <c r="B84" s="146"/>
      <c r="C84" s="145"/>
      <c r="D84" s="144"/>
      <c r="E84" s="144"/>
      <c r="F84" s="192"/>
      <c r="G84" s="144"/>
      <c r="H84" s="144"/>
    </row>
    <row r="85" spans="1:8" ht="13.5" customHeight="1" x14ac:dyDescent="0.2">
      <c r="A85" s="147">
        <v>74</v>
      </c>
      <c r="B85" s="146"/>
      <c r="C85" s="145"/>
      <c r="D85" s="144"/>
      <c r="E85" s="144"/>
      <c r="F85" s="192"/>
      <c r="G85" s="144"/>
      <c r="H85" s="144"/>
    </row>
    <row r="86" spans="1:8" ht="13.5" customHeight="1" x14ac:dyDescent="0.2">
      <c r="A86" s="147">
        <v>75</v>
      </c>
      <c r="B86" s="146"/>
      <c r="C86" s="145"/>
      <c r="D86" s="144"/>
      <c r="E86" s="144"/>
      <c r="F86" s="192"/>
      <c r="G86" s="144"/>
      <c r="H86" s="144"/>
    </row>
    <row r="87" spans="1:8" ht="13.5" customHeight="1" x14ac:dyDescent="0.2">
      <c r="A87" s="147">
        <v>76</v>
      </c>
      <c r="B87" s="146"/>
      <c r="C87" s="145"/>
      <c r="D87" s="144"/>
      <c r="E87" s="144"/>
      <c r="F87" s="192"/>
      <c r="G87" s="144"/>
      <c r="H87" s="144"/>
    </row>
    <row r="88" spans="1:8" ht="13.5" customHeight="1" x14ac:dyDescent="0.2">
      <c r="A88" s="147">
        <v>77</v>
      </c>
      <c r="B88" s="146"/>
      <c r="C88" s="145"/>
      <c r="D88" s="144"/>
      <c r="E88" s="144"/>
      <c r="F88" s="192"/>
      <c r="G88" s="144"/>
      <c r="H88" s="144"/>
    </row>
    <row r="89" spans="1:8" ht="13.5" customHeight="1" x14ac:dyDescent="0.2">
      <c r="A89" s="147">
        <v>78</v>
      </c>
      <c r="B89" s="146"/>
      <c r="C89" s="145"/>
      <c r="D89" s="144"/>
      <c r="E89" s="144"/>
      <c r="F89" s="192"/>
      <c r="G89" s="144"/>
      <c r="H89" s="144"/>
    </row>
    <row r="90" spans="1:8" ht="13.5" customHeight="1" x14ac:dyDescent="0.2">
      <c r="A90" s="147">
        <v>79</v>
      </c>
      <c r="B90" s="146"/>
      <c r="C90" s="145"/>
      <c r="D90" s="144"/>
      <c r="E90" s="144"/>
      <c r="F90" s="192"/>
      <c r="G90" s="144"/>
      <c r="H90" s="144"/>
    </row>
    <row r="91" spans="1:8" ht="13.5" customHeight="1" x14ac:dyDescent="0.2">
      <c r="A91" s="147">
        <v>80</v>
      </c>
      <c r="B91" s="146"/>
      <c r="C91" s="145"/>
      <c r="D91" s="144"/>
      <c r="E91" s="144"/>
      <c r="F91" s="192"/>
      <c r="G91" s="144"/>
      <c r="H91" s="144"/>
    </row>
    <row r="92" spans="1:8" ht="13.5" customHeight="1" x14ac:dyDescent="0.2">
      <c r="A92" s="147">
        <v>81</v>
      </c>
      <c r="B92" s="146"/>
      <c r="C92" s="145"/>
      <c r="D92" s="144"/>
      <c r="E92" s="144"/>
      <c r="F92" s="192"/>
      <c r="G92" s="144"/>
      <c r="H92" s="144"/>
    </row>
    <row r="93" spans="1:8" ht="13.5" customHeight="1" x14ac:dyDescent="0.2">
      <c r="A93" s="147">
        <v>82</v>
      </c>
      <c r="B93" s="146"/>
      <c r="C93" s="145"/>
      <c r="D93" s="144"/>
      <c r="E93" s="144"/>
      <c r="F93" s="192"/>
      <c r="G93" s="144"/>
      <c r="H93" s="144"/>
    </row>
    <row r="94" spans="1:8" ht="13.5" customHeight="1" x14ac:dyDescent="0.2">
      <c r="A94" s="147">
        <v>83</v>
      </c>
      <c r="B94" s="146"/>
      <c r="C94" s="145"/>
      <c r="D94" s="144"/>
      <c r="E94" s="144"/>
      <c r="F94" s="192"/>
      <c r="G94" s="144"/>
      <c r="H94" s="144"/>
    </row>
    <row r="95" spans="1:8" ht="13.5" customHeight="1" x14ac:dyDescent="0.2">
      <c r="A95" s="147">
        <v>84</v>
      </c>
      <c r="B95" s="146"/>
      <c r="C95" s="145"/>
      <c r="D95" s="144"/>
      <c r="E95" s="144"/>
      <c r="F95" s="192"/>
      <c r="G95" s="144"/>
      <c r="H95" s="144"/>
    </row>
    <row r="96" spans="1:8" ht="13.5" customHeight="1" x14ac:dyDescent="0.2">
      <c r="A96" s="147">
        <v>85</v>
      </c>
      <c r="B96" s="146"/>
      <c r="C96" s="145"/>
      <c r="D96" s="144"/>
      <c r="E96" s="144"/>
      <c r="F96" s="192"/>
      <c r="G96" s="144"/>
      <c r="H96" s="144"/>
    </row>
    <row r="97" spans="1:8" ht="13.5" customHeight="1" x14ac:dyDescent="0.2">
      <c r="A97" s="147">
        <v>86</v>
      </c>
      <c r="B97" s="146"/>
      <c r="C97" s="145"/>
      <c r="D97" s="144"/>
      <c r="E97" s="144"/>
      <c r="F97" s="192"/>
      <c r="G97" s="144"/>
      <c r="H97" s="144"/>
    </row>
    <row r="98" spans="1:8" ht="13.5" customHeight="1" x14ac:dyDescent="0.2">
      <c r="A98" s="147">
        <v>87</v>
      </c>
      <c r="B98" s="146"/>
      <c r="C98" s="145"/>
      <c r="D98" s="144"/>
      <c r="E98" s="144"/>
      <c r="F98" s="192"/>
      <c r="G98" s="144"/>
      <c r="H98" s="144"/>
    </row>
    <row r="99" spans="1:8" ht="13.5" customHeight="1" x14ac:dyDescent="0.2">
      <c r="A99" s="147">
        <v>88</v>
      </c>
      <c r="B99" s="146"/>
      <c r="C99" s="145"/>
      <c r="D99" s="144"/>
      <c r="E99" s="144"/>
      <c r="F99" s="192"/>
      <c r="G99" s="144"/>
      <c r="H99" s="144"/>
    </row>
    <row r="100" spans="1:8" ht="13.5" customHeight="1" x14ac:dyDescent="0.2">
      <c r="A100" s="147">
        <v>89</v>
      </c>
      <c r="B100" s="146"/>
      <c r="C100" s="145"/>
      <c r="D100" s="144"/>
      <c r="E100" s="144"/>
      <c r="F100" s="192"/>
      <c r="G100" s="144"/>
      <c r="H100" s="144"/>
    </row>
    <row r="101" spans="1:8" ht="13.5" customHeight="1" x14ac:dyDescent="0.2">
      <c r="A101" s="147">
        <v>90</v>
      </c>
      <c r="B101" s="146"/>
      <c r="C101" s="145"/>
      <c r="D101" s="144"/>
      <c r="E101" s="144"/>
      <c r="F101" s="192"/>
      <c r="G101" s="144"/>
      <c r="H101" s="144"/>
    </row>
    <row r="102" spans="1:8" ht="13.5" customHeight="1" x14ac:dyDescent="0.2">
      <c r="A102" s="147">
        <v>91</v>
      </c>
      <c r="B102" s="146"/>
      <c r="C102" s="145"/>
      <c r="D102" s="144"/>
      <c r="E102" s="144"/>
      <c r="F102" s="192"/>
      <c r="G102" s="144"/>
      <c r="H102" s="144"/>
    </row>
    <row r="103" spans="1:8" ht="13.5" customHeight="1" x14ac:dyDescent="0.2">
      <c r="A103" s="147">
        <v>92</v>
      </c>
      <c r="B103" s="146"/>
      <c r="C103" s="145"/>
      <c r="D103" s="144"/>
      <c r="E103" s="144"/>
      <c r="F103" s="192"/>
      <c r="G103" s="144"/>
      <c r="H103" s="144"/>
    </row>
    <row r="104" spans="1:8" ht="13.5" customHeight="1" x14ac:dyDescent="0.2">
      <c r="A104" s="147">
        <v>93</v>
      </c>
      <c r="B104" s="146"/>
      <c r="C104" s="145"/>
      <c r="D104" s="144"/>
      <c r="E104" s="144"/>
      <c r="F104" s="192"/>
      <c r="G104" s="144"/>
      <c r="H104" s="144"/>
    </row>
    <row r="105" spans="1:8" ht="13.5" customHeight="1" x14ac:dyDescent="0.2">
      <c r="A105" s="147">
        <v>94</v>
      </c>
      <c r="B105" s="146"/>
      <c r="C105" s="145"/>
      <c r="D105" s="144"/>
      <c r="E105" s="144"/>
      <c r="F105" s="192"/>
      <c r="G105" s="144"/>
      <c r="H105" s="144"/>
    </row>
    <row r="106" spans="1:8" ht="13.5" customHeight="1" x14ac:dyDescent="0.2">
      <c r="A106" s="147">
        <v>95</v>
      </c>
      <c r="B106" s="146"/>
      <c r="C106" s="145"/>
      <c r="D106" s="144"/>
      <c r="E106" s="144"/>
      <c r="F106" s="192"/>
      <c r="G106" s="144"/>
      <c r="H106" s="144"/>
    </row>
    <row r="107" spans="1:8" ht="13.5" customHeight="1" x14ac:dyDescent="0.2">
      <c r="A107" s="147">
        <v>96</v>
      </c>
      <c r="B107" s="146"/>
      <c r="C107" s="145"/>
      <c r="D107" s="144"/>
      <c r="E107" s="144"/>
      <c r="F107" s="192"/>
      <c r="G107" s="144"/>
      <c r="H107" s="144"/>
    </row>
    <row r="108" spans="1:8" ht="13.5" customHeight="1" x14ac:dyDescent="0.2">
      <c r="A108" s="147">
        <v>97</v>
      </c>
      <c r="B108" s="146"/>
      <c r="C108" s="145"/>
      <c r="D108" s="144"/>
      <c r="E108" s="144"/>
      <c r="F108" s="192"/>
      <c r="G108" s="144"/>
      <c r="H108" s="144"/>
    </row>
    <row r="109" spans="1:8" ht="13.5" customHeight="1" x14ac:dyDescent="0.2">
      <c r="A109" s="147">
        <v>98</v>
      </c>
      <c r="B109" s="146"/>
      <c r="C109" s="145"/>
      <c r="D109" s="144"/>
      <c r="E109" s="144"/>
      <c r="F109" s="192"/>
      <c r="G109" s="144"/>
      <c r="H109" s="144"/>
    </row>
    <row r="110" spans="1:8" ht="13.5" customHeight="1" x14ac:dyDescent="0.2">
      <c r="A110" s="147">
        <v>99</v>
      </c>
      <c r="B110" s="146"/>
      <c r="C110" s="145"/>
      <c r="D110" s="144"/>
      <c r="E110" s="144"/>
      <c r="F110" s="192"/>
      <c r="G110" s="144"/>
      <c r="H110" s="144"/>
    </row>
    <row r="111" spans="1:8" ht="13.5" customHeight="1" x14ac:dyDescent="0.2">
      <c r="A111" s="147">
        <v>100</v>
      </c>
      <c r="B111" s="146"/>
      <c r="C111" s="145"/>
      <c r="D111" s="144"/>
      <c r="E111" s="144"/>
      <c r="F111" s="192"/>
      <c r="G111" s="144"/>
      <c r="H111" s="144"/>
    </row>
    <row r="112" spans="1:8" ht="13.5" customHeight="1" x14ac:dyDescent="0.2">
      <c r="A112" s="147">
        <v>101</v>
      </c>
      <c r="B112" s="146"/>
      <c r="C112" s="145"/>
      <c r="D112" s="144"/>
      <c r="E112" s="144"/>
      <c r="F112" s="192"/>
      <c r="G112" s="144"/>
      <c r="H112" s="144"/>
    </row>
    <row r="113" spans="1:8" ht="13.5" customHeight="1" x14ac:dyDescent="0.2">
      <c r="A113" s="147">
        <v>102</v>
      </c>
      <c r="B113" s="146"/>
      <c r="C113" s="145"/>
      <c r="D113" s="144"/>
      <c r="E113" s="144"/>
      <c r="F113" s="192"/>
      <c r="G113" s="144"/>
      <c r="H113" s="144"/>
    </row>
    <row r="114" spans="1:8" ht="13.5" customHeight="1" x14ac:dyDescent="0.2">
      <c r="A114" s="147">
        <v>103</v>
      </c>
      <c r="B114" s="146"/>
      <c r="C114" s="145"/>
      <c r="D114" s="144"/>
      <c r="E114" s="144"/>
      <c r="F114" s="192"/>
      <c r="G114" s="144"/>
      <c r="H114" s="144"/>
    </row>
    <row r="115" spans="1:8" ht="13.5" customHeight="1" x14ac:dyDescent="0.2">
      <c r="A115" s="147">
        <v>104</v>
      </c>
      <c r="B115" s="146"/>
      <c r="C115" s="145"/>
      <c r="D115" s="144"/>
      <c r="E115" s="144"/>
      <c r="F115" s="192"/>
      <c r="G115" s="144"/>
      <c r="H115" s="144"/>
    </row>
    <row r="116" spans="1:8" ht="13.5" customHeight="1" x14ac:dyDescent="0.2">
      <c r="A116" s="147">
        <v>105</v>
      </c>
      <c r="B116" s="146"/>
      <c r="C116" s="145"/>
      <c r="D116" s="144"/>
      <c r="E116" s="144"/>
      <c r="F116" s="192"/>
      <c r="G116" s="144"/>
      <c r="H116" s="144"/>
    </row>
    <row r="117" spans="1:8" ht="13.5" customHeight="1" x14ac:dyDescent="0.2">
      <c r="A117" s="147">
        <v>106</v>
      </c>
      <c r="B117" s="146"/>
      <c r="C117" s="145"/>
      <c r="D117" s="144"/>
      <c r="E117" s="144"/>
      <c r="F117" s="192"/>
      <c r="G117" s="144"/>
      <c r="H117" s="144"/>
    </row>
    <row r="118" spans="1:8" ht="13.5" customHeight="1" x14ac:dyDescent="0.2">
      <c r="A118" s="147">
        <v>107</v>
      </c>
      <c r="B118" s="146"/>
      <c r="C118" s="145"/>
      <c r="D118" s="144"/>
      <c r="E118" s="144"/>
      <c r="F118" s="192"/>
      <c r="G118" s="144"/>
      <c r="H118" s="144"/>
    </row>
    <row r="119" spans="1:8" ht="13.5" customHeight="1" x14ac:dyDescent="0.2">
      <c r="A119" s="147">
        <v>108</v>
      </c>
      <c r="B119" s="146"/>
      <c r="C119" s="145"/>
      <c r="D119" s="144"/>
      <c r="E119" s="144"/>
      <c r="F119" s="192"/>
      <c r="G119" s="144"/>
      <c r="H119" s="144"/>
    </row>
    <row r="120" spans="1:8" ht="13.5" customHeight="1" x14ac:dyDescent="0.2">
      <c r="A120" s="147">
        <v>109</v>
      </c>
      <c r="B120" s="146"/>
      <c r="C120" s="145"/>
      <c r="D120" s="144"/>
      <c r="E120" s="144"/>
      <c r="F120" s="192"/>
      <c r="G120" s="144"/>
      <c r="H120" s="144"/>
    </row>
    <row r="121" spans="1:8" ht="13.5" customHeight="1" x14ac:dyDescent="0.2">
      <c r="A121" s="147">
        <v>110</v>
      </c>
      <c r="B121" s="146"/>
      <c r="C121" s="145"/>
      <c r="D121" s="144"/>
      <c r="E121" s="144"/>
      <c r="F121" s="192"/>
      <c r="G121" s="144"/>
      <c r="H121" s="144"/>
    </row>
    <row r="122" spans="1:8" ht="13.5" customHeight="1" x14ac:dyDescent="0.2">
      <c r="A122" s="147">
        <v>111</v>
      </c>
      <c r="B122" s="146"/>
      <c r="C122" s="145"/>
      <c r="D122" s="144"/>
      <c r="E122" s="144"/>
      <c r="F122" s="192"/>
      <c r="G122" s="144"/>
      <c r="H122" s="144"/>
    </row>
    <row r="123" spans="1:8" ht="13.5" customHeight="1" x14ac:dyDescent="0.2">
      <c r="A123" s="147">
        <v>112</v>
      </c>
      <c r="B123" s="146"/>
      <c r="C123" s="145"/>
      <c r="D123" s="144"/>
      <c r="E123" s="144"/>
      <c r="F123" s="192"/>
      <c r="G123" s="144"/>
      <c r="H123" s="144"/>
    </row>
    <row r="124" spans="1:8" ht="13.5" customHeight="1" x14ac:dyDescent="0.2">
      <c r="A124" s="147">
        <v>113</v>
      </c>
      <c r="B124" s="146"/>
      <c r="C124" s="145"/>
      <c r="D124" s="144"/>
      <c r="E124" s="144"/>
      <c r="F124" s="192"/>
      <c r="G124" s="144"/>
      <c r="H124" s="144"/>
    </row>
    <row r="125" spans="1:8" ht="13.5" customHeight="1" x14ac:dyDescent="0.2">
      <c r="A125" s="147">
        <v>114</v>
      </c>
      <c r="B125" s="146"/>
      <c r="C125" s="145"/>
      <c r="D125" s="144"/>
      <c r="E125" s="144"/>
      <c r="F125" s="192"/>
      <c r="G125" s="144"/>
      <c r="H125" s="144"/>
    </row>
    <row r="126" spans="1:8" ht="13.5" customHeight="1" x14ac:dyDescent="0.2">
      <c r="A126" s="147">
        <v>115</v>
      </c>
      <c r="B126" s="146"/>
      <c r="C126" s="145"/>
      <c r="D126" s="144"/>
      <c r="E126" s="144"/>
      <c r="F126" s="192"/>
      <c r="G126" s="144"/>
      <c r="H126" s="144"/>
    </row>
    <row r="127" spans="1:8" ht="13.5" customHeight="1" x14ac:dyDescent="0.2">
      <c r="A127" s="147">
        <v>116</v>
      </c>
      <c r="B127" s="146"/>
      <c r="C127" s="145"/>
      <c r="D127" s="144"/>
      <c r="E127" s="144"/>
      <c r="F127" s="192"/>
      <c r="G127" s="144"/>
      <c r="H127" s="144"/>
    </row>
    <row r="128" spans="1:8" ht="13.5" customHeight="1" x14ac:dyDescent="0.2">
      <c r="A128" s="147">
        <v>117</v>
      </c>
      <c r="B128" s="146"/>
      <c r="C128" s="145"/>
      <c r="D128" s="144"/>
      <c r="E128" s="144"/>
      <c r="F128" s="192"/>
      <c r="G128" s="144"/>
      <c r="H128" s="144"/>
    </row>
    <row r="129" spans="1:8" ht="13.5" customHeight="1" x14ac:dyDescent="0.2">
      <c r="A129" s="147">
        <v>118</v>
      </c>
      <c r="B129" s="146"/>
      <c r="C129" s="145"/>
      <c r="D129" s="144"/>
      <c r="E129" s="144"/>
      <c r="F129" s="192"/>
      <c r="G129" s="144"/>
      <c r="H129" s="144"/>
    </row>
    <row r="130" spans="1:8" ht="13.5" customHeight="1" x14ac:dyDescent="0.2">
      <c r="A130" s="147">
        <v>119</v>
      </c>
      <c r="B130" s="146"/>
      <c r="C130" s="145"/>
      <c r="D130" s="144"/>
      <c r="E130" s="144"/>
      <c r="F130" s="192"/>
      <c r="G130" s="144"/>
      <c r="H130" s="144"/>
    </row>
    <row r="131" spans="1:8" ht="13.5" customHeight="1" x14ac:dyDescent="0.2">
      <c r="A131" s="147">
        <v>120</v>
      </c>
      <c r="B131" s="146"/>
      <c r="C131" s="145"/>
      <c r="D131" s="144"/>
      <c r="E131" s="144"/>
      <c r="F131" s="192"/>
      <c r="G131" s="144"/>
      <c r="H131" s="144"/>
    </row>
    <row r="132" spans="1:8" ht="13.5" customHeight="1" x14ac:dyDescent="0.2">
      <c r="A132" s="147">
        <v>121</v>
      </c>
      <c r="B132" s="146"/>
      <c r="C132" s="145"/>
      <c r="D132" s="144"/>
      <c r="E132" s="144"/>
      <c r="F132" s="192"/>
      <c r="G132" s="144"/>
      <c r="H132" s="144"/>
    </row>
    <row r="133" spans="1:8" ht="13.5" customHeight="1" x14ac:dyDescent="0.2">
      <c r="A133" s="147">
        <v>122</v>
      </c>
      <c r="B133" s="146"/>
      <c r="C133" s="145"/>
      <c r="D133" s="144"/>
      <c r="E133" s="144"/>
      <c r="F133" s="192"/>
      <c r="G133" s="144"/>
      <c r="H133" s="144"/>
    </row>
    <row r="134" spans="1:8" ht="13.5" customHeight="1" x14ac:dyDescent="0.2">
      <c r="A134" s="147">
        <v>123</v>
      </c>
      <c r="B134" s="146"/>
      <c r="C134" s="145"/>
      <c r="D134" s="144"/>
      <c r="E134" s="144"/>
      <c r="F134" s="192"/>
      <c r="G134" s="144"/>
      <c r="H134" s="144"/>
    </row>
    <row r="135" spans="1:8" ht="13.5" customHeight="1" x14ac:dyDescent="0.2">
      <c r="A135" s="147">
        <v>124</v>
      </c>
      <c r="B135" s="146"/>
      <c r="C135" s="145"/>
      <c r="D135" s="144"/>
      <c r="E135" s="144"/>
      <c r="F135" s="192"/>
      <c r="G135" s="144"/>
      <c r="H135" s="144"/>
    </row>
    <row r="136" spans="1:8" ht="13.5" customHeight="1" x14ac:dyDescent="0.2">
      <c r="A136" s="147">
        <v>125</v>
      </c>
      <c r="B136" s="146"/>
      <c r="C136" s="145"/>
      <c r="D136" s="144"/>
      <c r="E136" s="144"/>
      <c r="F136" s="192"/>
      <c r="G136" s="144"/>
      <c r="H136" s="144"/>
    </row>
    <row r="137" spans="1:8" ht="13.5" customHeight="1" x14ac:dyDescent="0.2">
      <c r="A137" s="147">
        <v>126</v>
      </c>
      <c r="B137" s="146"/>
      <c r="C137" s="145"/>
      <c r="D137" s="144"/>
      <c r="E137" s="144"/>
      <c r="F137" s="192"/>
      <c r="G137" s="144"/>
      <c r="H137" s="144"/>
    </row>
    <row r="138" spans="1:8" ht="13.5" customHeight="1" x14ac:dyDescent="0.2">
      <c r="A138" s="147">
        <v>127</v>
      </c>
      <c r="B138" s="146"/>
      <c r="C138" s="145"/>
      <c r="D138" s="144"/>
      <c r="E138" s="144"/>
      <c r="F138" s="192"/>
      <c r="G138" s="144"/>
      <c r="H138" s="144"/>
    </row>
    <row r="139" spans="1:8" ht="13.5" customHeight="1" x14ac:dyDescent="0.2">
      <c r="A139" s="147">
        <v>128</v>
      </c>
      <c r="B139" s="146"/>
      <c r="C139" s="145"/>
      <c r="D139" s="144"/>
      <c r="E139" s="144"/>
      <c r="F139" s="192"/>
      <c r="G139" s="144"/>
      <c r="H139" s="144"/>
    </row>
    <row r="140" spans="1:8" ht="13.5" customHeight="1" x14ac:dyDescent="0.2">
      <c r="A140" s="147">
        <v>129</v>
      </c>
      <c r="B140" s="146"/>
      <c r="C140" s="145"/>
      <c r="D140" s="144"/>
      <c r="E140" s="144"/>
      <c r="F140" s="192"/>
      <c r="G140" s="144"/>
      <c r="H140" s="144"/>
    </row>
    <row r="141" spans="1:8" ht="13.5" customHeight="1" x14ac:dyDescent="0.2">
      <c r="A141" s="147">
        <v>130</v>
      </c>
      <c r="B141" s="146"/>
      <c r="C141" s="145"/>
      <c r="D141" s="144"/>
      <c r="E141" s="144"/>
      <c r="F141" s="192"/>
      <c r="G141" s="144"/>
      <c r="H141" s="144"/>
    </row>
    <row r="142" spans="1:8" ht="13.5" customHeight="1" x14ac:dyDescent="0.2">
      <c r="A142" s="147">
        <v>131</v>
      </c>
      <c r="B142" s="146"/>
      <c r="C142" s="145"/>
      <c r="D142" s="144"/>
      <c r="E142" s="144"/>
      <c r="F142" s="192"/>
      <c r="G142" s="144"/>
      <c r="H142" s="144"/>
    </row>
    <row r="143" spans="1:8" ht="13.5" customHeight="1" x14ac:dyDescent="0.2">
      <c r="A143" s="147">
        <v>132</v>
      </c>
      <c r="B143" s="146"/>
      <c r="C143" s="145"/>
      <c r="D143" s="144"/>
      <c r="E143" s="144"/>
      <c r="F143" s="192"/>
      <c r="G143" s="144"/>
      <c r="H143" s="144"/>
    </row>
    <row r="144" spans="1:8" ht="13.5" customHeight="1" x14ac:dyDescent="0.2">
      <c r="A144" s="147">
        <v>133</v>
      </c>
      <c r="B144" s="146"/>
      <c r="C144" s="145"/>
      <c r="D144" s="144"/>
      <c r="E144" s="144"/>
      <c r="F144" s="192"/>
      <c r="G144" s="144"/>
      <c r="H144" s="144"/>
    </row>
    <row r="145" spans="1:8" ht="13.5" customHeight="1" x14ac:dyDescent="0.2">
      <c r="A145" s="147">
        <v>134</v>
      </c>
      <c r="B145" s="146"/>
      <c r="C145" s="145"/>
      <c r="D145" s="144"/>
      <c r="E145" s="144"/>
      <c r="F145" s="192"/>
      <c r="G145" s="144"/>
      <c r="H145" s="144"/>
    </row>
    <row r="146" spans="1:8" ht="13.5" customHeight="1" x14ac:dyDescent="0.2">
      <c r="A146" s="147">
        <v>135</v>
      </c>
      <c r="B146" s="146"/>
      <c r="C146" s="145"/>
      <c r="D146" s="144"/>
      <c r="E146" s="144"/>
      <c r="F146" s="192"/>
      <c r="G146" s="144"/>
      <c r="H146" s="144"/>
    </row>
    <row r="147" spans="1:8" ht="13.5" customHeight="1" x14ac:dyDescent="0.2">
      <c r="A147" s="147">
        <v>136</v>
      </c>
      <c r="B147" s="146"/>
      <c r="C147" s="145"/>
      <c r="D147" s="144"/>
      <c r="E147" s="144"/>
      <c r="F147" s="192"/>
      <c r="G147" s="144"/>
      <c r="H147" s="144"/>
    </row>
    <row r="148" spans="1:8" ht="13.5" customHeight="1" x14ac:dyDescent="0.2">
      <c r="A148" s="147">
        <v>137</v>
      </c>
      <c r="B148" s="146"/>
      <c r="C148" s="145"/>
      <c r="D148" s="144"/>
      <c r="E148" s="144"/>
      <c r="F148" s="192"/>
      <c r="G148" s="144"/>
      <c r="H148" s="144"/>
    </row>
    <row r="149" spans="1:8" ht="13.5" customHeight="1" x14ac:dyDescent="0.2">
      <c r="A149" s="147">
        <v>138</v>
      </c>
      <c r="B149" s="146"/>
      <c r="C149" s="145"/>
      <c r="D149" s="144"/>
      <c r="E149" s="144"/>
      <c r="F149" s="192"/>
      <c r="G149" s="144"/>
      <c r="H149" s="144"/>
    </row>
    <row r="150" spans="1:8" ht="13.5" customHeight="1" x14ac:dyDescent="0.2">
      <c r="A150" s="147">
        <v>139</v>
      </c>
      <c r="B150" s="146"/>
      <c r="C150" s="145"/>
      <c r="D150" s="144"/>
      <c r="E150" s="144"/>
      <c r="F150" s="192"/>
      <c r="G150" s="144"/>
      <c r="H150" s="144"/>
    </row>
    <row r="151" spans="1:8" ht="13.5" customHeight="1" x14ac:dyDescent="0.2">
      <c r="A151" s="147">
        <v>140</v>
      </c>
      <c r="B151" s="146"/>
      <c r="C151" s="145"/>
      <c r="D151" s="144"/>
      <c r="E151" s="144"/>
      <c r="F151" s="192"/>
      <c r="G151" s="144"/>
      <c r="H151" s="144"/>
    </row>
    <row r="152" spans="1:8" ht="13.5" customHeight="1" x14ac:dyDescent="0.2">
      <c r="A152" s="147">
        <v>141</v>
      </c>
      <c r="B152" s="146"/>
      <c r="C152" s="145"/>
      <c r="D152" s="144"/>
      <c r="E152" s="144"/>
      <c r="F152" s="192"/>
      <c r="G152" s="144"/>
      <c r="H152" s="144"/>
    </row>
    <row r="153" spans="1:8" ht="13.5" customHeight="1" x14ac:dyDescent="0.2">
      <c r="A153" s="147">
        <v>142</v>
      </c>
      <c r="B153" s="146"/>
      <c r="C153" s="145"/>
      <c r="D153" s="144"/>
      <c r="E153" s="144"/>
      <c r="F153" s="192"/>
      <c r="G153" s="144"/>
      <c r="H153" s="144"/>
    </row>
    <row r="154" spans="1:8" ht="13.5" customHeight="1" x14ac:dyDescent="0.2">
      <c r="A154" s="147">
        <v>143</v>
      </c>
      <c r="B154" s="146"/>
      <c r="C154" s="145"/>
      <c r="D154" s="144"/>
      <c r="E154" s="144"/>
      <c r="F154" s="192"/>
      <c r="G154" s="144"/>
      <c r="H154" s="144"/>
    </row>
    <row r="155" spans="1:8" ht="13.5" customHeight="1" x14ac:dyDescent="0.2">
      <c r="A155" s="147">
        <v>144</v>
      </c>
      <c r="B155" s="146"/>
      <c r="C155" s="145"/>
      <c r="D155" s="144"/>
      <c r="E155" s="144"/>
      <c r="F155" s="192"/>
      <c r="G155" s="144"/>
      <c r="H155" s="144"/>
    </row>
    <row r="156" spans="1:8" ht="13.5" customHeight="1" x14ac:dyDescent="0.2">
      <c r="A156" s="147">
        <v>145</v>
      </c>
      <c r="B156" s="146"/>
      <c r="C156" s="145"/>
      <c r="D156" s="144"/>
      <c r="E156" s="144"/>
      <c r="F156" s="192"/>
      <c r="G156" s="144"/>
      <c r="H156" s="144"/>
    </row>
    <row r="157" spans="1:8" ht="13.5" customHeight="1" x14ac:dyDescent="0.2">
      <c r="A157" s="147">
        <v>146</v>
      </c>
      <c r="B157" s="146"/>
      <c r="C157" s="145"/>
      <c r="D157" s="144"/>
      <c r="E157" s="144"/>
      <c r="F157" s="192"/>
      <c r="G157" s="144"/>
      <c r="H157" s="144"/>
    </row>
    <row r="158" spans="1:8" ht="13.5" customHeight="1" x14ac:dyDescent="0.2">
      <c r="A158" s="147">
        <v>147</v>
      </c>
      <c r="B158" s="146"/>
      <c r="C158" s="145"/>
      <c r="D158" s="144"/>
      <c r="E158" s="144"/>
      <c r="F158" s="192"/>
      <c r="G158" s="144"/>
      <c r="H158" s="144"/>
    </row>
    <row r="159" spans="1:8" ht="13.5" customHeight="1" x14ac:dyDescent="0.2">
      <c r="A159" s="147">
        <v>148</v>
      </c>
      <c r="B159" s="146"/>
      <c r="C159" s="145"/>
      <c r="D159" s="144"/>
      <c r="E159" s="144"/>
      <c r="F159" s="192"/>
      <c r="G159" s="144"/>
      <c r="H159" s="144"/>
    </row>
    <row r="160" spans="1:8" ht="13.5" customHeight="1" x14ac:dyDescent="0.2">
      <c r="A160" s="147">
        <v>149</v>
      </c>
      <c r="B160" s="146"/>
      <c r="C160" s="145"/>
      <c r="D160" s="144"/>
      <c r="E160" s="144"/>
      <c r="F160" s="192"/>
      <c r="G160" s="144"/>
      <c r="H160" s="144"/>
    </row>
    <row r="161" spans="1:8" ht="13.5" customHeight="1" x14ac:dyDescent="0.2">
      <c r="A161" s="147">
        <v>150</v>
      </c>
      <c r="B161" s="146"/>
      <c r="C161" s="145"/>
      <c r="D161" s="144"/>
      <c r="E161" s="144"/>
      <c r="F161" s="192"/>
      <c r="G161" s="144"/>
      <c r="H161" s="144"/>
    </row>
    <row r="162" spans="1:8" ht="13.5" customHeight="1" x14ac:dyDescent="0.2">
      <c r="A162" s="147">
        <v>151</v>
      </c>
      <c r="B162" s="146"/>
      <c r="C162" s="145"/>
      <c r="D162" s="144"/>
      <c r="E162" s="144"/>
      <c r="F162" s="192"/>
      <c r="G162" s="144"/>
      <c r="H162" s="144"/>
    </row>
    <row r="163" spans="1:8" ht="13.5" customHeight="1" x14ac:dyDescent="0.2">
      <c r="A163" s="147">
        <v>152</v>
      </c>
      <c r="B163" s="146"/>
      <c r="C163" s="145"/>
      <c r="D163" s="144"/>
      <c r="E163" s="144"/>
      <c r="F163" s="192"/>
      <c r="G163" s="144"/>
      <c r="H163" s="144"/>
    </row>
    <row r="164" spans="1:8" ht="13.5" customHeight="1" x14ac:dyDescent="0.2">
      <c r="A164" s="147">
        <v>153</v>
      </c>
      <c r="B164" s="146"/>
      <c r="C164" s="145"/>
      <c r="D164" s="144"/>
      <c r="E164" s="144"/>
      <c r="F164" s="192"/>
      <c r="G164" s="144"/>
      <c r="H164" s="144"/>
    </row>
    <row r="165" spans="1:8" ht="13.5" customHeight="1" x14ac:dyDescent="0.2">
      <c r="A165" s="147">
        <v>154</v>
      </c>
      <c r="B165" s="146"/>
      <c r="C165" s="145"/>
      <c r="D165" s="144"/>
      <c r="E165" s="144"/>
      <c r="F165" s="192"/>
      <c r="G165" s="144"/>
      <c r="H165" s="144"/>
    </row>
    <row r="166" spans="1:8" ht="13.5" customHeight="1" x14ac:dyDescent="0.2">
      <c r="A166" s="147">
        <v>155</v>
      </c>
      <c r="B166" s="146"/>
      <c r="C166" s="145"/>
      <c r="D166" s="144"/>
      <c r="E166" s="144"/>
      <c r="F166" s="192"/>
      <c r="G166" s="144"/>
      <c r="H166" s="144"/>
    </row>
    <row r="167" spans="1:8" ht="13.5" customHeight="1" x14ac:dyDescent="0.2">
      <c r="A167" s="147">
        <v>156</v>
      </c>
      <c r="B167" s="146"/>
      <c r="C167" s="145"/>
      <c r="D167" s="144"/>
      <c r="E167" s="144"/>
      <c r="F167" s="192"/>
      <c r="G167" s="144"/>
      <c r="H167" s="144"/>
    </row>
    <row r="168" spans="1:8" ht="13.5" customHeight="1" x14ac:dyDescent="0.2">
      <c r="A168" s="147">
        <v>157</v>
      </c>
      <c r="B168" s="146"/>
      <c r="C168" s="145"/>
      <c r="D168" s="144"/>
      <c r="E168" s="144"/>
      <c r="F168" s="192"/>
      <c r="G168" s="144"/>
      <c r="H168" s="144"/>
    </row>
    <row r="169" spans="1:8" ht="13.5" customHeight="1" x14ac:dyDescent="0.2">
      <c r="A169" s="147">
        <v>158</v>
      </c>
      <c r="B169" s="146"/>
      <c r="C169" s="145"/>
      <c r="D169" s="144"/>
      <c r="E169" s="144"/>
      <c r="F169" s="192"/>
      <c r="G169" s="144"/>
      <c r="H169" s="144"/>
    </row>
    <row r="170" spans="1:8" ht="13.5" customHeight="1" x14ac:dyDescent="0.2">
      <c r="A170" s="147">
        <v>159</v>
      </c>
      <c r="B170" s="146"/>
      <c r="C170" s="145"/>
      <c r="D170" s="144"/>
      <c r="E170" s="144"/>
      <c r="F170" s="192"/>
      <c r="G170" s="144"/>
      <c r="H170" s="144"/>
    </row>
    <row r="171" spans="1:8" ht="13.5" customHeight="1" x14ac:dyDescent="0.2">
      <c r="A171" s="147">
        <v>160</v>
      </c>
      <c r="B171" s="146"/>
      <c r="C171" s="145"/>
      <c r="D171" s="144"/>
      <c r="E171" s="144"/>
      <c r="F171" s="192"/>
      <c r="G171" s="144"/>
      <c r="H171" s="144"/>
    </row>
    <row r="172" spans="1:8" ht="13.5" customHeight="1" x14ac:dyDescent="0.2">
      <c r="A172" s="147">
        <v>161</v>
      </c>
      <c r="B172" s="146"/>
      <c r="C172" s="145"/>
      <c r="D172" s="144"/>
      <c r="E172" s="144"/>
      <c r="F172" s="192"/>
      <c r="G172" s="144"/>
      <c r="H172" s="144"/>
    </row>
    <row r="173" spans="1:8" ht="13.5" customHeight="1" x14ac:dyDescent="0.2">
      <c r="A173" s="147">
        <v>162</v>
      </c>
      <c r="B173" s="146"/>
      <c r="C173" s="145"/>
      <c r="D173" s="144"/>
      <c r="E173" s="144"/>
      <c r="F173" s="192"/>
      <c r="G173" s="144"/>
      <c r="H173" s="144"/>
    </row>
    <row r="174" spans="1:8" ht="13.5" customHeight="1" x14ac:dyDescent="0.2">
      <c r="A174" s="147">
        <v>163</v>
      </c>
      <c r="B174" s="146"/>
      <c r="C174" s="145"/>
      <c r="D174" s="144"/>
      <c r="E174" s="144"/>
      <c r="F174" s="192"/>
      <c r="G174" s="144"/>
      <c r="H174" s="144"/>
    </row>
    <row r="175" spans="1:8" ht="13.5" customHeight="1" x14ac:dyDescent="0.2">
      <c r="A175" s="147">
        <v>164</v>
      </c>
      <c r="B175" s="146"/>
      <c r="C175" s="145"/>
      <c r="D175" s="144"/>
      <c r="E175" s="144"/>
      <c r="F175" s="192"/>
      <c r="G175" s="144"/>
      <c r="H175" s="144"/>
    </row>
    <row r="176" spans="1:8" ht="13.5" customHeight="1" x14ac:dyDescent="0.2">
      <c r="A176" s="147">
        <v>165</v>
      </c>
      <c r="B176" s="146"/>
      <c r="C176" s="145"/>
      <c r="D176" s="144"/>
      <c r="E176" s="144"/>
      <c r="F176" s="192"/>
      <c r="G176" s="144"/>
      <c r="H176" s="144"/>
    </row>
    <row r="177" spans="1:8" ht="13.5" customHeight="1" x14ac:dyDescent="0.2">
      <c r="A177" s="147">
        <v>166</v>
      </c>
      <c r="B177" s="146"/>
      <c r="C177" s="145"/>
      <c r="D177" s="144"/>
      <c r="E177" s="144"/>
      <c r="F177" s="192"/>
      <c r="G177" s="144"/>
      <c r="H177" s="144"/>
    </row>
    <row r="178" spans="1:8" ht="13.5" customHeight="1" x14ac:dyDescent="0.2">
      <c r="A178" s="147">
        <v>167</v>
      </c>
      <c r="B178" s="146"/>
      <c r="C178" s="145"/>
      <c r="D178" s="144"/>
      <c r="E178" s="144"/>
      <c r="F178" s="192"/>
      <c r="G178" s="144"/>
      <c r="H178" s="144"/>
    </row>
    <row r="179" spans="1:8" ht="13.5" customHeight="1" x14ac:dyDescent="0.2">
      <c r="A179" s="147">
        <v>168</v>
      </c>
      <c r="B179" s="146"/>
      <c r="C179" s="145"/>
      <c r="D179" s="144"/>
      <c r="E179" s="144"/>
      <c r="F179" s="192"/>
      <c r="G179" s="144"/>
      <c r="H179" s="144"/>
    </row>
    <row r="180" spans="1:8" ht="13.5" customHeight="1" x14ac:dyDescent="0.2">
      <c r="A180" s="147">
        <v>169</v>
      </c>
      <c r="B180" s="146"/>
      <c r="C180" s="145"/>
      <c r="D180" s="144"/>
      <c r="E180" s="144"/>
      <c r="F180" s="192"/>
      <c r="G180" s="144"/>
      <c r="H180" s="144"/>
    </row>
    <row r="181" spans="1:8" ht="13.5" customHeight="1" x14ac:dyDescent="0.2">
      <c r="A181" s="147">
        <v>170</v>
      </c>
      <c r="B181" s="146"/>
      <c r="C181" s="145"/>
      <c r="D181" s="144"/>
      <c r="E181" s="144"/>
      <c r="F181" s="192"/>
      <c r="G181" s="144"/>
      <c r="H181" s="144"/>
    </row>
    <row r="182" spans="1:8" ht="13.5" customHeight="1" x14ac:dyDescent="0.2">
      <c r="A182" s="147">
        <v>171</v>
      </c>
      <c r="B182" s="146"/>
      <c r="C182" s="145"/>
      <c r="D182" s="144"/>
      <c r="E182" s="144"/>
      <c r="F182" s="192"/>
      <c r="G182" s="144"/>
      <c r="H182" s="144"/>
    </row>
    <row r="183" spans="1:8" ht="13.5" customHeight="1" x14ac:dyDescent="0.2">
      <c r="A183" s="147">
        <v>172</v>
      </c>
      <c r="B183" s="146"/>
      <c r="C183" s="145"/>
      <c r="D183" s="144"/>
      <c r="E183" s="144"/>
      <c r="F183" s="192"/>
      <c r="G183" s="144"/>
      <c r="H183" s="144"/>
    </row>
    <row r="184" spans="1:8" ht="13.5" customHeight="1" x14ac:dyDescent="0.2">
      <c r="A184" s="147">
        <v>173</v>
      </c>
      <c r="B184" s="146"/>
      <c r="C184" s="145"/>
      <c r="D184" s="144"/>
      <c r="E184" s="144"/>
      <c r="F184" s="192"/>
      <c r="G184" s="144"/>
      <c r="H184" s="144"/>
    </row>
    <row r="185" spans="1:8" ht="13.5" customHeight="1" x14ac:dyDescent="0.2">
      <c r="A185" s="147">
        <v>174</v>
      </c>
      <c r="B185" s="146"/>
      <c r="C185" s="145"/>
      <c r="D185" s="144"/>
      <c r="E185" s="144"/>
      <c r="F185" s="192"/>
      <c r="G185" s="144"/>
      <c r="H185" s="144"/>
    </row>
    <row r="186" spans="1:8" ht="13.5" customHeight="1" x14ac:dyDescent="0.2">
      <c r="A186" s="147">
        <v>175</v>
      </c>
      <c r="B186" s="146"/>
      <c r="C186" s="145"/>
      <c r="D186" s="144"/>
      <c r="E186" s="144"/>
      <c r="F186" s="192"/>
      <c r="G186" s="144"/>
      <c r="H186" s="144"/>
    </row>
    <row r="187" spans="1:8" ht="13.5" customHeight="1" x14ac:dyDescent="0.2">
      <c r="A187" s="147">
        <v>176</v>
      </c>
      <c r="B187" s="146"/>
      <c r="C187" s="145"/>
      <c r="D187" s="144"/>
      <c r="E187" s="144"/>
      <c r="F187" s="192"/>
      <c r="G187" s="144"/>
      <c r="H187" s="144"/>
    </row>
    <row r="188" spans="1:8" ht="13.5" customHeight="1" x14ac:dyDescent="0.2">
      <c r="A188" s="147">
        <v>177</v>
      </c>
      <c r="B188" s="146"/>
      <c r="C188" s="145"/>
      <c r="D188" s="144"/>
      <c r="E188" s="144"/>
      <c r="F188" s="192"/>
      <c r="G188" s="144"/>
      <c r="H188" s="144"/>
    </row>
    <row r="189" spans="1:8" ht="13.5" customHeight="1" x14ac:dyDescent="0.2">
      <c r="A189" s="147">
        <v>178</v>
      </c>
      <c r="B189" s="146"/>
      <c r="C189" s="145"/>
      <c r="D189" s="144"/>
      <c r="E189" s="144"/>
      <c r="F189" s="192"/>
      <c r="G189" s="144"/>
      <c r="H189" s="144"/>
    </row>
    <row r="190" spans="1:8" ht="13.5" customHeight="1" x14ac:dyDescent="0.2">
      <c r="A190" s="147">
        <v>179</v>
      </c>
      <c r="B190" s="146"/>
      <c r="C190" s="145"/>
      <c r="D190" s="144"/>
      <c r="E190" s="144"/>
      <c r="F190" s="192"/>
      <c r="G190" s="144"/>
      <c r="H190" s="144"/>
    </row>
    <row r="191" spans="1:8" ht="13.5" customHeight="1" x14ac:dyDescent="0.2">
      <c r="A191" s="147">
        <v>180</v>
      </c>
      <c r="B191" s="146"/>
      <c r="C191" s="145"/>
      <c r="D191" s="144"/>
      <c r="E191" s="144"/>
      <c r="F191" s="192"/>
      <c r="G191" s="144"/>
      <c r="H191" s="144"/>
    </row>
    <row r="192" spans="1:8" ht="13.5" customHeight="1" x14ac:dyDescent="0.2">
      <c r="A192" s="147">
        <v>181</v>
      </c>
      <c r="B192" s="146"/>
      <c r="C192" s="145"/>
      <c r="D192" s="144"/>
      <c r="E192" s="144"/>
      <c r="F192" s="192"/>
      <c r="G192" s="144"/>
      <c r="H192" s="144"/>
    </row>
    <row r="193" spans="1:8" ht="13.5" customHeight="1" x14ac:dyDescent="0.2">
      <c r="A193" s="147">
        <v>182</v>
      </c>
      <c r="B193" s="146"/>
      <c r="C193" s="145"/>
      <c r="D193" s="144"/>
      <c r="E193" s="144"/>
      <c r="F193" s="192"/>
      <c r="G193" s="144"/>
      <c r="H193" s="144"/>
    </row>
    <row r="194" spans="1:8" ht="13.5" customHeight="1" x14ac:dyDescent="0.2">
      <c r="A194" s="147">
        <v>183</v>
      </c>
      <c r="B194" s="146"/>
      <c r="C194" s="145"/>
      <c r="D194" s="144"/>
      <c r="E194" s="144"/>
      <c r="F194" s="192"/>
      <c r="G194" s="144"/>
      <c r="H194" s="144"/>
    </row>
    <row r="195" spans="1:8" ht="13.5" customHeight="1" x14ac:dyDescent="0.2">
      <c r="A195" s="147">
        <v>184</v>
      </c>
      <c r="B195" s="146"/>
      <c r="C195" s="145"/>
      <c r="D195" s="144"/>
      <c r="E195" s="144"/>
      <c r="F195" s="192"/>
      <c r="G195" s="144"/>
      <c r="H195" s="144"/>
    </row>
    <row r="196" spans="1:8" ht="13.5" customHeight="1" x14ac:dyDescent="0.2">
      <c r="A196" s="147">
        <v>185</v>
      </c>
      <c r="B196" s="146"/>
      <c r="C196" s="145"/>
      <c r="D196" s="144"/>
      <c r="E196" s="144"/>
      <c r="F196" s="192"/>
      <c r="G196" s="144"/>
      <c r="H196" s="144"/>
    </row>
    <row r="197" spans="1:8" ht="13.5" customHeight="1" x14ac:dyDescent="0.2">
      <c r="A197" s="147">
        <v>186</v>
      </c>
      <c r="B197" s="146"/>
      <c r="C197" s="145"/>
      <c r="D197" s="144"/>
      <c r="E197" s="144"/>
      <c r="F197" s="192"/>
      <c r="G197" s="144"/>
      <c r="H197" s="144"/>
    </row>
    <row r="198" spans="1:8" ht="13.5" customHeight="1" x14ac:dyDescent="0.2">
      <c r="A198" s="147">
        <v>187</v>
      </c>
      <c r="B198" s="146"/>
      <c r="C198" s="145"/>
      <c r="D198" s="144"/>
      <c r="E198" s="144"/>
      <c r="F198" s="192"/>
      <c r="G198" s="144"/>
      <c r="H198" s="144"/>
    </row>
    <row r="199" spans="1:8" ht="13.5" customHeight="1" x14ac:dyDescent="0.2">
      <c r="A199" s="147">
        <v>188</v>
      </c>
      <c r="B199" s="146"/>
      <c r="C199" s="145"/>
      <c r="D199" s="144"/>
      <c r="E199" s="144"/>
      <c r="F199" s="192"/>
      <c r="G199" s="144"/>
      <c r="H199" s="144"/>
    </row>
    <row r="200" spans="1:8" ht="13.5" customHeight="1" x14ac:dyDescent="0.2">
      <c r="A200" s="147">
        <v>189</v>
      </c>
      <c r="B200" s="146"/>
      <c r="C200" s="145"/>
      <c r="D200" s="144"/>
      <c r="E200" s="144"/>
      <c r="F200" s="192"/>
      <c r="G200" s="144"/>
      <c r="H200" s="144"/>
    </row>
    <row r="201" spans="1:8" ht="13.5" customHeight="1" x14ac:dyDescent="0.2">
      <c r="A201" s="147">
        <v>190</v>
      </c>
      <c r="B201" s="146"/>
      <c r="C201" s="145"/>
      <c r="D201" s="144"/>
      <c r="E201" s="144"/>
      <c r="F201" s="192"/>
      <c r="G201" s="144"/>
      <c r="H201" s="144"/>
    </row>
    <row r="202" spans="1:8" ht="13.5" customHeight="1" x14ac:dyDescent="0.2">
      <c r="A202" s="147">
        <v>191</v>
      </c>
      <c r="B202" s="146"/>
      <c r="C202" s="145"/>
      <c r="D202" s="144"/>
      <c r="E202" s="144"/>
      <c r="F202" s="192"/>
      <c r="G202" s="144"/>
      <c r="H202" s="144"/>
    </row>
    <row r="203" spans="1:8" ht="13.5" customHeight="1" x14ac:dyDescent="0.2">
      <c r="A203" s="147">
        <v>192</v>
      </c>
      <c r="B203" s="146"/>
      <c r="C203" s="145"/>
      <c r="D203" s="144"/>
      <c r="E203" s="144"/>
      <c r="F203" s="192"/>
      <c r="G203" s="144"/>
      <c r="H203" s="144"/>
    </row>
    <row r="204" spans="1:8" ht="13.5" customHeight="1" x14ac:dyDescent="0.2">
      <c r="A204" s="147">
        <v>193</v>
      </c>
      <c r="B204" s="146"/>
      <c r="C204" s="145"/>
      <c r="D204" s="144"/>
      <c r="E204" s="144"/>
      <c r="F204" s="192"/>
      <c r="G204" s="144"/>
      <c r="H204" s="144"/>
    </row>
    <row r="205" spans="1:8" ht="13.5" customHeight="1" x14ac:dyDescent="0.2">
      <c r="A205" s="147">
        <v>194</v>
      </c>
      <c r="B205" s="146"/>
      <c r="C205" s="145"/>
      <c r="D205" s="144"/>
      <c r="E205" s="144"/>
      <c r="F205" s="192"/>
      <c r="G205" s="144"/>
      <c r="H205" s="144"/>
    </row>
    <row r="206" spans="1:8" ht="13.5" customHeight="1" x14ac:dyDescent="0.2">
      <c r="A206" s="147">
        <v>195</v>
      </c>
      <c r="B206" s="146"/>
      <c r="C206" s="145"/>
      <c r="D206" s="144"/>
      <c r="E206" s="144"/>
      <c r="F206" s="192"/>
      <c r="G206" s="144"/>
      <c r="H206" s="144"/>
    </row>
    <row r="207" spans="1:8" ht="13.5" customHeight="1" x14ac:dyDescent="0.2">
      <c r="A207" s="147">
        <v>196</v>
      </c>
      <c r="B207" s="146"/>
      <c r="C207" s="145"/>
      <c r="D207" s="144"/>
      <c r="E207" s="144"/>
      <c r="F207" s="192"/>
      <c r="G207" s="144"/>
      <c r="H207" s="144"/>
    </row>
    <row r="208" spans="1:8" ht="13.5" customHeight="1" x14ac:dyDescent="0.2">
      <c r="A208" s="147">
        <v>197</v>
      </c>
      <c r="B208" s="146"/>
      <c r="C208" s="145"/>
      <c r="D208" s="144"/>
      <c r="E208" s="144"/>
      <c r="F208" s="192"/>
      <c r="G208" s="144"/>
      <c r="H208" s="144"/>
    </row>
    <row r="209" spans="1:8" ht="13.5" customHeight="1" x14ac:dyDescent="0.2">
      <c r="A209" s="147">
        <v>198</v>
      </c>
      <c r="B209" s="146"/>
      <c r="C209" s="145"/>
      <c r="D209" s="144"/>
      <c r="E209" s="144"/>
      <c r="F209" s="192"/>
      <c r="G209" s="144"/>
      <c r="H209" s="144"/>
    </row>
    <row r="210" spans="1:8" ht="13.5" customHeight="1" x14ac:dyDescent="0.2">
      <c r="A210" s="147">
        <v>199</v>
      </c>
      <c r="B210" s="146"/>
      <c r="C210" s="145"/>
      <c r="D210" s="144"/>
      <c r="E210" s="144"/>
      <c r="F210" s="192"/>
      <c r="G210" s="144"/>
      <c r="H210" s="144"/>
    </row>
    <row r="211" spans="1:8" ht="13.5" customHeight="1" x14ac:dyDescent="0.2">
      <c r="A211" s="147">
        <v>200</v>
      </c>
      <c r="B211" s="146"/>
      <c r="C211" s="145"/>
      <c r="D211" s="144"/>
      <c r="E211" s="144"/>
      <c r="F211" s="192"/>
      <c r="G211" s="144"/>
      <c r="H211" s="144"/>
    </row>
    <row r="212" spans="1:8" ht="13.5" customHeight="1" x14ac:dyDescent="0.2">
      <c r="A212" s="147">
        <v>201</v>
      </c>
      <c r="B212" s="146"/>
      <c r="C212" s="145"/>
      <c r="D212" s="144"/>
      <c r="E212" s="144"/>
      <c r="F212" s="192"/>
      <c r="G212" s="144"/>
      <c r="H212" s="144"/>
    </row>
    <row r="213" spans="1:8" ht="13.5" customHeight="1" x14ac:dyDescent="0.2">
      <c r="A213" s="147">
        <v>202</v>
      </c>
      <c r="B213" s="146"/>
      <c r="C213" s="145"/>
      <c r="D213" s="144"/>
      <c r="E213" s="144"/>
      <c r="F213" s="192"/>
      <c r="G213" s="144"/>
      <c r="H213" s="144"/>
    </row>
    <row r="214" spans="1:8" ht="13.5" customHeight="1" x14ac:dyDescent="0.2">
      <c r="A214" s="147">
        <v>203</v>
      </c>
      <c r="B214" s="146"/>
      <c r="C214" s="145"/>
      <c r="D214" s="144"/>
      <c r="E214" s="144"/>
      <c r="F214" s="192"/>
      <c r="G214" s="144"/>
      <c r="H214" s="144"/>
    </row>
    <row r="215" spans="1:8" ht="13.5" customHeight="1" x14ac:dyDescent="0.2">
      <c r="A215" s="147">
        <v>204</v>
      </c>
      <c r="B215" s="146"/>
      <c r="C215" s="145"/>
      <c r="D215" s="144"/>
      <c r="E215" s="144"/>
      <c r="F215" s="192"/>
      <c r="G215" s="144"/>
      <c r="H215" s="144"/>
    </row>
    <row r="216" spans="1:8" ht="13.5" customHeight="1" x14ac:dyDescent="0.2">
      <c r="A216" s="147">
        <v>205</v>
      </c>
      <c r="B216" s="146"/>
      <c r="C216" s="145"/>
      <c r="D216" s="144"/>
      <c r="E216" s="144"/>
      <c r="F216" s="192"/>
      <c r="G216" s="144"/>
      <c r="H216" s="144"/>
    </row>
    <row r="217" spans="1:8" ht="13.5" customHeight="1" x14ac:dyDescent="0.2">
      <c r="A217" s="147">
        <v>206</v>
      </c>
      <c r="B217" s="146"/>
      <c r="C217" s="145"/>
      <c r="D217" s="144"/>
      <c r="E217" s="144"/>
      <c r="F217" s="192"/>
      <c r="G217" s="144"/>
      <c r="H217" s="144"/>
    </row>
    <row r="218" spans="1:8" ht="13.5" customHeight="1" x14ac:dyDescent="0.2">
      <c r="A218" s="147">
        <v>207</v>
      </c>
      <c r="B218" s="146"/>
      <c r="C218" s="145"/>
      <c r="D218" s="144"/>
      <c r="E218" s="144"/>
      <c r="F218" s="192"/>
      <c r="G218" s="144"/>
      <c r="H218" s="144"/>
    </row>
    <row r="219" spans="1:8" ht="13.5" customHeight="1" x14ac:dyDescent="0.2">
      <c r="A219" s="147">
        <v>208</v>
      </c>
      <c r="B219" s="146"/>
      <c r="C219" s="145"/>
      <c r="D219" s="144"/>
      <c r="E219" s="144"/>
      <c r="F219" s="192"/>
      <c r="G219" s="144"/>
      <c r="H219" s="144"/>
    </row>
    <row r="220" spans="1:8" ht="13.5" customHeight="1" x14ac:dyDescent="0.2">
      <c r="A220" s="147">
        <v>209</v>
      </c>
      <c r="B220" s="146"/>
      <c r="C220" s="145"/>
      <c r="D220" s="144"/>
      <c r="E220" s="144"/>
      <c r="F220" s="192"/>
      <c r="G220" s="144"/>
      <c r="H220" s="144"/>
    </row>
    <row r="221" spans="1:8" ht="13.5" customHeight="1" x14ac:dyDescent="0.2">
      <c r="A221" s="147">
        <v>210</v>
      </c>
      <c r="B221" s="146"/>
      <c r="C221" s="145"/>
      <c r="D221" s="144"/>
      <c r="E221" s="144"/>
      <c r="F221" s="192"/>
      <c r="G221" s="144"/>
      <c r="H221" s="144"/>
    </row>
    <row r="222" spans="1:8" ht="13.5" customHeight="1" x14ac:dyDescent="0.2">
      <c r="A222" s="147">
        <v>211</v>
      </c>
      <c r="B222" s="146"/>
      <c r="C222" s="145"/>
      <c r="D222" s="144"/>
      <c r="E222" s="144"/>
      <c r="F222" s="192"/>
      <c r="G222" s="144"/>
      <c r="H222" s="144"/>
    </row>
    <row r="223" spans="1:8" ht="13.5" customHeight="1" x14ac:dyDescent="0.2">
      <c r="A223" s="147">
        <v>212</v>
      </c>
      <c r="B223" s="146"/>
      <c r="C223" s="145"/>
      <c r="D223" s="144"/>
      <c r="E223" s="144"/>
      <c r="F223" s="192"/>
      <c r="G223" s="144"/>
      <c r="H223" s="144"/>
    </row>
    <row r="224" spans="1:8" ht="13.5" customHeight="1" x14ac:dyDescent="0.2">
      <c r="A224" s="147">
        <v>213</v>
      </c>
      <c r="B224" s="146"/>
      <c r="C224" s="145"/>
      <c r="D224" s="144"/>
      <c r="E224" s="144"/>
      <c r="F224" s="192"/>
      <c r="G224" s="144"/>
      <c r="H224" s="144"/>
    </row>
    <row r="225" spans="1:8" ht="13.5" customHeight="1" x14ac:dyDescent="0.2">
      <c r="A225" s="147">
        <v>214</v>
      </c>
      <c r="B225" s="146"/>
      <c r="C225" s="145"/>
      <c r="D225" s="144"/>
      <c r="E225" s="144"/>
      <c r="F225" s="192"/>
      <c r="G225" s="144"/>
      <c r="H225" s="144"/>
    </row>
    <row r="226" spans="1:8" ht="13.5" customHeight="1" x14ac:dyDescent="0.2">
      <c r="A226" s="147">
        <v>215</v>
      </c>
      <c r="B226" s="146"/>
      <c r="C226" s="145"/>
      <c r="D226" s="144"/>
      <c r="E226" s="144"/>
      <c r="F226" s="192"/>
      <c r="G226" s="144"/>
      <c r="H226" s="144"/>
    </row>
    <row r="227" spans="1:8" ht="13.5" customHeight="1" x14ac:dyDescent="0.2">
      <c r="A227" s="147">
        <v>216</v>
      </c>
      <c r="B227" s="146"/>
      <c r="C227" s="145"/>
      <c r="D227" s="144"/>
      <c r="E227" s="144"/>
      <c r="F227" s="192"/>
      <c r="G227" s="144"/>
      <c r="H227" s="144"/>
    </row>
    <row r="228" spans="1:8" ht="13.5" customHeight="1" x14ac:dyDescent="0.2">
      <c r="A228" s="147">
        <v>217</v>
      </c>
      <c r="B228" s="146"/>
      <c r="C228" s="145"/>
      <c r="D228" s="144"/>
      <c r="E228" s="144"/>
      <c r="F228" s="192"/>
      <c r="G228" s="144"/>
      <c r="H228" s="144"/>
    </row>
    <row r="229" spans="1:8" ht="13.5" customHeight="1" x14ac:dyDescent="0.2">
      <c r="A229" s="147">
        <v>218</v>
      </c>
      <c r="B229" s="146"/>
      <c r="C229" s="145"/>
      <c r="D229" s="144"/>
      <c r="E229" s="144"/>
      <c r="F229" s="192"/>
      <c r="G229" s="144"/>
      <c r="H229" s="144"/>
    </row>
    <row r="230" spans="1:8" ht="13.5" customHeight="1" x14ac:dyDescent="0.2">
      <c r="A230" s="147">
        <v>219</v>
      </c>
      <c r="B230" s="146"/>
      <c r="C230" s="145"/>
      <c r="D230" s="144"/>
      <c r="E230" s="144"/>
      <c r="F230" s="192"/>
      <c r="G230" s="144"/>
      <c r="H230" s="144"/>
    </row>
    <row r="231" spans="1:8" ht="13.5" customHeight="1" x14ac:dyDescent="0.2">
      <c r="A231" s="147">
        <v>220</v>
      </c>
      <c r="B231" s="146"/>
      <c r="C231" s="145"/>
      <c r="D231" s="144"/>
      <c r="E231" s="144"/>
      <c r="F231" s="192"/>
      <c r="G231" s="144"/>
      <c r="H231" s="144"/>
    </row>
    <row r="232" spans="1:8" ht="13.5" customHeight="1" x14ac:dyDescent="0.2">
      <c r="A232" s="147">
        <v>221</v>
      </c>
      <c r="B232" s="146"/>
      <c r="C232" s="145"/>
      <c r="D232" s="144"/>
      <c r="E232" s="144"/>
      <c r="F232" s="192"/>
      <c r="G232" s="144"/>
      <c r="H232" s="144"/>
    </row>
    <row r="233" spans="1:8" ht="13.5" customHeight="1" x14ac:dyDescent="0.2">
      <c r="A233" s="147">
        <v>222</v>
      </c>
      <c r="B233" s="146"/>
      <c r="C233" s="145"/>
      <c r="D233" s="144"/>
      <c r="E233" s="144"/>
      <c r="F233" s="192"/>
      <c r="G233" s="144"/>
      <c r="H233" s="144"/>
    </row>
    <row r="234" spans="1:8" ht="13.5" customHeight="1" x14ac:dyDescent="0.2">
      <c r="A234" s="147">
        <v>223</v>
      </c>
      <c r="B234" s="146"/>
      <c r="C234" s="145"/>
      <c r="D234" s="144"/>
      <c r="E234" s="144"/>
      <c r="F234" s="192"/>
      <c r="G234" s="144"/>
      <c r="H234" s="144"/>
    </row>
    <row r="235" spans="1:8" ht="13.5" customHeight="1" x14ac:dyDescent="0.2">
      <c r="A235" s="147">
        <v>224</v>
      </c>
      <c r="B235" s="146"/>
      <c r="C235" s="145"/>
      <c r="D235" s="144"/>
      <c r="E235" s="144"/>
      <c r="F235" s="192"/>
      <c r="G235" s="144"/>
      <c r="H235" s="144"/>
    </row>
    <row r="236" spans="1:8" ht="13.5" customHeight="1" x14ac:dyDescent="0.2">
      <c r="A236" s="147">
        <v>225</v>
      </c>
      <c r="B236" s="146"/>
      <c r="C236" s="145"/>
      <c r="D236" s="144"/>
      <c r="E236" s="144"/>
      <c r="F236" s="192"/>
      <c r="G236" s="144"/>
      <c r="H236" s="144"/>
    </row>
    <row r="237" spans="1:8" ht="13.5" customHeight="1" x14ac:dyDescent="0.2">
      <c r="A237" s="147">
        <v>226</v>
      </c>
      <c r="B237" s="146"/>
      <c r="C237" s="145"/>
      <c r="D237" s="144"/>
      <c r="E237" s="144"/>
      <c r="F237" s="192"/>
      <c r="G237" s="144"/>
      <c r="H237" s="144"/>
    </row>
    <row r="238" spans="1:8" ht="13.5" customHeight="1" x14ac:dyDescent="0.2">
      <c r="A238" s="147">
        <v>227</v>
      </c>
      <c r="B238" s="146"/>
      <c r="C238" s="145"/>
      <c r="D238" s="144"/>
      <c r="E238" s="144"/>
      <c r="F238" s="192"/>
      <c r="G238" s="144"/>
      <c r="H238" s="144"/>
    </row>
    <row r="239" spans="1:8" ht="13.5" customHeight="1" x14ac:dyDescent="0.2">
      <c r="A239" s="147">
        <v>228</v>
      </c>
      <c r="B239" s="146"/>
      <c r="C239" s="145"/>
      <c r="D239" s="144"/>
      <c r="E239" s="144"/>
      <c r="F239" s="192"/>
      <c r="G239" s="144"/>
      <c r="H239" s="144"/>
    </row>
    <row r="240" spans="1:8" ht="13.5" customHeight="1" x14ac:dyDescent="0.2">
      <c r="A240" s="147">
        <v>229</v>
      </c>
      <c r="B240" s="146"/>
      <c r="C240" s="145"/>
      <c r="D240" s="144"/>
      <c r="E240" s="144"/>
      <c r="F240" s="192"/>
      <c r="G240" s="144"/>
      <c r="H240" s="144"/>
    </row>
    <row r="241" spans="1:8" ht="13.5" customHeight="1" x14ac:dyDescent="0.2">
      <c r="A241" s="147">
        <v>230</v>
      </c>
      <c r="B241" s="146"/>
      <c r="C241" s="145"/>
      <c r="D241" s="144"/>
      <c r="E241" s="144"/>
      <c r="F241" s="192"/>
      <c r="G241" s="144"/>
      <c r="H241" s="144"/>
    </row>
    <row r="242" spans="1:8" ht="13.5" customHeight="1" x14ac:dyDescent="0.2">
      <c r="A242" s="147">
        <v>231</v>
      </c>
      <c r="B242" s="146"/>
      <c r="C242" s="145"/>
      <c r="D242" s="144"/>
      <c r="E242" s="144"/>
      <c r="F242" s="192"/>
      <c r="G242" s="144"/>
      <c r="H242" s="144"/>
    </row>
    <row r="243" spans="1:8" ht="13.5" customHeight="1" x14ac:dyDescent="0.2">
      <c r="A243" s="147">
        <v>232</v>
      </c>
      <c r="B243" s="146"/>
      <c r="C243" s="145"/>
      <c r="D243" s="144"/>
      <c r="E243" s="144"/>
      <c r="F243" s="192"/>
      <c r="G243" s="144"/>
      <c r="H243" s="144"/>
    </row>
    <row r="244" spans="1:8" ht="13.5" customHeight="1" x14ac:dyDescent="0.2">
      <c r="A244" s="147">
        <v>233</v>
      </c>
      <c r="B244" s="146"/>
      <c r="C244" s="145"/>
      <c r="D244" s="144"/>
      <c r="E244" s="144"/>
      <c r="F244" s="192"/>
      <c r="G244" s="144"/>
      <c r="H244" s="144"/>
    </row>
    <row r="245" spans="1:8" ht="13.5" customHeight="1" x14ac:dyDescent="0.2">
      <c r="A245" s="147">
        <v>234</v>
      </c>
      <c r="B245" s="146"/>
      <c r="C245" s="145"/>
      <c r="D245" s="144"/>
      <c r="E245" s="144"/>
      <c r="F245" s="192"/>
      <c r="G245" s="144"/>
      <c r="H245" s="144"/>
    </row>
    <row r="246" spans="1:8" ht="13.5" customHeight="1" x14ac:dyDescent="0.2">
      <c r="A246" s="147">
        <v>235</v>
      </c>
      <c r="B246" s="146"/>
      <c r="C246" s="145"/>
      <c r="D246" s="144"/>
      <c r="E246" s="144"/>
      <c r="F246" s="192"/>
      <c r="G246" s="144"/>
      <c r="H246" s="144"/>
    </row>
    <row r="247" spans="1:8" ht="13.5" customHeight="1" x14ac:dyDescent="0.2">
      <c r="A247" s="147">
        <v>236</v>
      </c>
      <c r="B247" s="146"/>
      <c r="C247" s="145"/>
      <c r="D247" s="144"/>
      <c r="E247" s="144"/>
      <c r="F247" s="192"/>
      <c r="G247" s="144"/>
      <c r="H247" s="144"/>
    </row>
    <row r="248" spans="1:8" ht="13.5" customHeight="1" x14ac:dyDescent="0.2">
      <c r="A248" s="147">
        <v>237</v>
      </c>
      <c r="B248" s="146"/>
      <c r="C248" s="145"/>
      <c r="D248" s="144"/>
      <c r="E248" s="144"/>
      <c r="F248" s="192"/>
      <c r="G248" s="144"/>
      <c r="H248" s="144"/>
    </row>
    <row r="249" spans="1:8" ht="13.5" customHeight="1" x14ac:dyDescent="0.2">
      <c r="A249" s="147">
        <v>238</v>
      </c>
      <c r="B249" s="146"/>
      <c r="C249" s="145"/>
      <c r="D249" s="144"/>
      <c r="E249" s="144"/>
      <c r="F249" s="192"/>
      <c r="G249" s="144"/>
      <c r="H249" s="144"/>
    </row>
    <row r="250" spans="1:8" ht="13.5" customHeight="1" x14ac:dyDescent="0.2">
      <c r="A250" s="147">
        <v>239</v>
      </c>
      <c r="B250" s="146"/>
      <c r="C250" s="145"/>
      <c r="D250" s="144"/>
      <c r="E250" s="144"/>
      <c r="F250" s="192"/>
      <c r="G250" s="144"/>
      <c r="H250" s="144"/>
    </row>
    <row r="251" spans="1:8" ht="13.5" customHeight="1" x14ac:dyDescent="0.2">
      <c r="A251" s="147">
        <v>240</v>
      </c>
      <c r="B251" s="146"/>
      <c r="C251" s="145"/>
      <c r="D251" s="144"/>
      <c r="E251" s="144"/>
      <c r="F251" s="192"/>
      <c r="G251" s="144"/>
      <c r="H251" s="144"/>
    </row>
    <row r="252" spans="1:8" ht="13.5" customHeight="1" x14ac:dyDescent="0.2">
      <c r="A252" s="147">
        <v>241</v>
      </c>
      <c r="B252" s="146"/>
      <c r="C252" s="145"/>
      <c r="D252" s="144"/>
      <c r="E252" s="144"/>
      <c r="F252" s="192"/>
      <c r="G252" s="144"/>
      <c r="H252" s="144"/>
    </row>
    <row r="253" spans="1:8" ht="13.5" customHeight="1" x14ac:dyDescent="0.2">
      <c r="A253" s="147">
        <v>242</v>
      </c>
      <c r="B253" s="146"/>
      <c r="C253" s="145"/>
      <c r="D253" s="144"/>
      <c r="E253" s="144"/>
      <c r="F253" s="192"/>
      <c r="G253" s="144"/>
      <c r="H253" s="144"/>
    </row>
    <row r="254" spans="1:8" ht="13.5" customHeight="1" x14ac:dyDescent="0.2">
      <c r="A254" s="147">
        <v>243</v>
      </c>
      <c r="B254" s="146"/>
      <c r="C254" s="145"/>
      <c r="D254" s="144"/>
      <c r="E254" s="144"/>
      <c r="F254" s="192"/>
      <c r="G254" s="144"/>
      <c r="H254" s="144"/>
    </row>
    <row r="255" spans="1:8" ht="13.5" customHeight="1" x14ac:dyDescent="0.2">
      <c r="A255" s="147">
        <v>244</v>
      </c>
      <c r="B255" s="146"/>
      <c r="C255" s="145"/>
      <c r="D255" s="144"/>
      <c r="E255" s="144"/>
      <c r="F255" s="192"/>
      <c r="G255" s="144"/>
      <c r="H255" s="144"/>
    </row>
    <row r="256" spans="1:8" ht="13.5" customHeight="1" x14ac:dyDescent="0.2">
      <c r="A256" s="147">
        <v>245</v>
      </c>
      <c r="B256" s="146"/>
      <c r="C256" s="145"/>
      <c r="D256" s="144"/>
      <c r="E256" s="144"/>
      <c r="F256" s="192"/>
      <c r="G256" s="144"/>
      <c r="H256" s="144"/>
    </row>
    <row r="257" spans="1:8" ht="13.5" customHeight="1" x14ac:dyDescent="0.2">
      <c r="A257" s="147">
        <v>246</v>
      </c>
      <c r="B257" s="146"/>
      <c r="C257" s="145"/>
      <c r="D257" s="144"/>
      <c r="E257" s="144"/>
      <c r="F257" s="192"/>
      <c r="G257" s="144"/>
      <c r="H257" s="144"/>
    </row>
    <row r="258" spans="1:8" ht="13.5" customHeight="1" x14ac:dyDescent="0.2">
      <c r="A258" s="147">
        <v>247</v>
      </c>
      <c r="B258" s="146"/>
      <c r="C258" s="145"/>
      <c r="D258" s="144"/>
      <c r="E258" s="144"/>
      <c r="F258" s="192"/>
      <c r="G258" s="144"/>
      <c r="H258" s="144"/>
    </row>
    <row r="259" spans="1:8" ht="13.5" customHeight="1" x14ac:dyDescent="0.2">
      <c r="A259" s="147">
        <v>248</v>
      </c>
      <c r="B259" s="146"/>
      <c r="C259" s="145"/>
      <c r="D259" s="144"/>
      <c r="E259" s="144"/>
      <c r="F259" s="192"/>
      <c r="G259" s="144"/>
      <c r="H259" s="144"/>
    </row>
    <row r="260" spans="1:8" ht="13.5" customHeight="1" x14ac:dyDescent="0.2">
      <c r="A260" s="147">
        <v>249</v>
      </c>
      <c r="B260" s="146"/>
      <c r="C260" s="145"/>
      <c r="D260" s="144"/>
      <c r="E260" s="144"/>
      <c r="F260" s="192"/>
      <c r="G260" s="144"/>
      <c r="H260" s="144"/>
    </row>
    <row r="261" spans="1:8" ht="13.5" customHeight="1" x14ac:dyDescent="0.2">
      <c r="A261" s="147">
        <v>250</v>
      </c>
      <c r="B261" s="146"/>
      <c r="C261" s="145"/>
      <c r="D261" s="144"/>
      <c r="E261" s="144"/>
      <c r="F261" s="192"/>
      <c r="G261" s="144"/>
      <c r="H261" s="144"/>
    </row>
    <row r="262" spans="1:8" ht="13.5" customHeight="1" x14ac:dyDescent="0.2">
      <c r="A262" s="147">
        <v>251</v>
      </c>
      <c r="B262" s="146"/>
      <c r="C262" s="145"/>
      <c r="D262" s="144"/>
      <c r="E262" s="144"/>
      <c r="F262" s="192"/>
      <c r="G262" s="144"/>
      <c r="H262" s="144"/>
    </row>
    <row r="263" spans="1:8" ht="13.5" customHeight="1" x14ac:dyDescent="0.2">
      <c r="A263" s="147">
        <v>252</v>
      </c>
      <c r="B263" s="146"/>
      <c r="C263" s="145"/>
      <c r="D263" s="144"/>
      <c r="E263" s="144"/>
      <c r="F263" s="192"/>
      <c r="G263" s="144"/>
      <c r="H263" s="144"/>
    </row>
    <row r="264" spans="1:8" ht="13.5" customHeight="1" x14ac:dyDescent="0.2">
      <c r="A264" s="147">
        <v>253</v>
      </c>
      <c r="B264" s="146"/>
      <c r="C264" s="145"/>
      <c r="D264" s="144"/>
      <c r="E264" s="144"/>
      <c r="F264" s="192"/>
      <c r="G264" s="144"/>
      <c r="H264" s="144"/>
    </row>
    <row r="265" spans="1:8" ht="13.5" customHeight="1" x14ac:dyDescent="0.2">
      <c r="A265" s="147">
        <v>254</v>
      </c>
      <c r="B265" s="146"/>
      <c r="C265" s="145"/>
      <c r="D265" s="144"/>
      <c r="E265" s="144"/>
      <c r="F265" s="192"/>
      <c r="G265" s="144"/>
      <c r="H265" s="144"/>
    </row>
    <row r="266" spans="1:8" ht="13.5" customHeight="1" x14ac:dyDescent="0.2">
      <c r="A266" s="147">
        <v>255</v>
      </c>
      <c r="B266" s="146"/>
      <c r="C266" s="145"/>
      <c r="D266" s="144"/>
      <c r="E266" s="144"/>
      <c r="F266" s="192"/>
      <c r="G266" s="144"/>
      <c r="H266" s="144"/>
    </row>
    <row r="267" spans="1:8" ht="13.5" customHeight="1" x14ac:dyDescent="0.2">
      <c r="A267" s="147">
        <v>256</v>
      </c>
      <c r="B267" s="146"/>
      <c r="C267" s="145"/>
      <c r="D267" s="144"/>
      <c r="E267" s="144"/>
      <c r="F267" s="192"/>
      <c r="G267" s="144"/>
      <c r="H267" s="144"/>
    </row>
    <row r="268" spans="1:8" ht="13.5" customHeight="1" x14ac:dyDescent="0.2">
      <c r="A268" s="147">
        <v>257</v>
      </c>
      <c r="B268" s="146"/>
      <c r="C268" s="145"/>
      <c r="D268" s="144"/>
      <c r="E268" s="144"/>
      <c r="F268" s="192"/>
      <c r="G268" s="144"/>
      <c r="H268" s="144"/>
    </row>
    <row r="269" spans="1:8" ht="13.5" customHeight="1" x14ac:dyDescent="0.2">
      <c r="A269" s="147">
        <v>258</v>
      </c>
      <c r="B269" s="146"/>
      <c r="C269" s="145"/>
      <c r="D269" s="144"/>
      <c r="E269" s="144"/>
      <c r="F269" s="192"/>
      <c r="G269" s="144"/>
      <c r="H269" s="144"/>
    </row>
    <row r="270" spans="1:8" ht="13.5" customHeight="1" x14ac:dyDescent="0.2">
      <c r="A270" s="147">
        <v>259</v>
      </c>
      <c r="B270" s="146"/>
      <c r="C270" s="145"/>
      <c r="D270" s="144"/>
      <c r="E270" s="144"/>
      <c r="F270" s="192"/>
      <c r="G270" s="144"/>
      <c r="H270" s="144"/>
    </row>
    <row r="271" spans="1:8" ht="13.5" customHeight="1" x14ac:dyDescent="0.2">
      <c r="A271" s="147">
        <v>260</v>
      </c>
      <c r="B271" s="146"/>
      <c r="C271" s="145"/>
      <c r="D271" s="144"/>
      <c r="E271" s="144"/>
      <c r="F271" s="192"/>
      <c r="G271" s="144"/>
      <c r="H271" s="144"/>
    </row>
    <row r="272" spans="1:8" ht="13.5" customHeight="1" x14ac:dyDescent="0.2">
      <c r="A272" s="147">
        <v>261</v>
      </c>
      <c r="B272" s="146"/>
      <c r="C272" s="145"/>
      <c r="D272" s="144"/>
      <c r="E272" s="144"/>
      <c r="F272" s="192"/>
      <c r="G272" s="144"/>
      <c r="H272" s="144"/>
    </row>
    <row r="273" spans="1:8" ht="13.5" customHeight="1" x14ac:dyDescent="0.2">
      <c r="A273" s="147">
        <v>262</v>
      </c>
      <c r="B273" s="146"/>
      <c r="C273" s="145"/>
      <c r="D273" s="144"/>
      <c r="E273" s="144"/>
      <c r="F273" s="192"/>
      <c r="G273" s="144"/>
      <c r="H273" s="144"/>
    </row>
    <row r="274" spans="1:8" ht="13.5" customHeight="1" x14ac:dyDescent="0.2">
      <c r="A274" s="147">
        <v>263</v>
      </c>
      <c r="B274" s="146"/>
      <c r="C274" s="145"/>
      <c r="D274" s="144"/>
      <c r="E274" s="144"/>
      <c r="F274" s="192"/>
      <c r="G274" s="144"/>
      <c r="H274" s="144"/>
    </row>
    <row r="275" spans="1:8" ht="13.5" customHeight="1" x14ac:dyDescent="0.2">
      <c r="A275" s="147">
        <v>264</v>
      </c>
      <c r="B275" s="146"/>
      <c r="C275" s="145"/>
      <c r="D275" s="144"/>
      <c r="E275" s="144"/>
      <c r="F275" s="192"/>
      <c r="G275" s="144"/>
      <c r="H275" s="144"/>
    </row>
    <row r="276" spans="1:8" ht="13.5" customHeight="1" x14ac:dyDescent="0.2">
      <c r="A276" s="147">
        <v>265</v>
      </c>
      <c r="B276" s="146"/>
      <c r="C276" s="145"/>
      <c r="D276" s="144"/>
      <c r="E276" s="144"/>
      <c r="F276" s="192"/>
      <c r="G276" s="144"/>
      <c r="H276" s="144"/>
    </row>
    <row r="277" spans="1:8" ht="13.5" customHeight="1" x14ac:dyDescent="0.2">
      <c r="A277" s="147">
        <v>266</v>
      </c>
      <c r="B277" s="146"/>
      <c r="C277" s="145"/>
      <c r="D277" s="144"/>
      <c r="E277" s="144"/>
      <c r="F277" s="192"/>
      <c r="G277" s="144"/>
      <c r="H277" s="144"/>
    </row>
    <row r="278" spans="1:8" ht="13.5" customHeight="1" x14ac:dyDescent="0.2">
      <c r="A278" s="147">
        <v>267</v>
      </c>
      <c r="B278" s="146"/>
      <c r="C278" s="145"/>
      <c r="D278" s="144"/>
      <c r="E278" s="144"/>
      <c r="F278" s="192"/>
      <c r="G278" s="144"/>
      <c r="H278" s="144"/>
    </row>
    <row r="279" spans="1:8" ht="13.5" customHeight="1" x14ac:dyDescent="0.2">
      <c r="A279" s="147">
        <v>268</v>
      </c>
      <c r="B279" s="146"/>
      <c r="C279" s="145"/>
      <c r="D279" s="144"/>
      <c r="E279" s="144"/>
      <c r="F279" s="192"/>
      <c r="G279" s="144"/>
      <c r="H279" s="144"/>
    </row>
    <row r="280" spans="1:8" ht="13.5" customHeight="1" x14ac:dyDescent="0.2">
      <c r="A280" s="147">
        <v>269</v>
      </c>
      <c r="B280" s="146"/>
      <c r="C280" s="145"/>
      <c r="D280" s="144"/>
      <c r="E280" s="144"/>
      <c r="F280" s="192"/>
      <c r="G280" s="144"/>
      <c r="H280" s="144"/>
    </row>
    <row r="281" spans="1:8" ht="13.5" customHeight="1" x14ac:dyDescent="0.2">
      <c r="A281" s="147">
        <v>270</v>
      </c>
      <c r="B281" s="146"/>
      <c r="C281" s="145"/>
      <c r="D281" s="144"/>
      <c r="E281" s="144"/>
      <c r="F281" s="192"/>
      <c r="G281" s="144"/>
      <c r="H281" s="144"/>
    </row>
    <row r="282" spans="1:8" ht="13.5" customHeight="1" x14ac:dyDescent="0.2">
      <c r="A282" s="147">
        <v>271</v>
      </c>
      <c r="B282" s="146"/>
      <c r="C282" s="145"/>
      <c r="D282" s="144"/>
      <c r="E282" s="144"/>
      <c r="F282" s="192"/>
      <c r="G282" s="144"/>
      <c r="H282" s="144"/>
    </row>
    <row r="283" spans="1:8" ht="13.5" customHeight="1" x14ac:dyDescent="0.2">
      <c r="A283" s="147">
        <v>272</v>
      </c>
      <c r="B283" s="146"/>
      <c r="C283" s="145"/>
      <c r="D283" s="144"/>
      <c r="E283" s="144"/>
      <c r="F283" s="192"/>
      <c r="G283" s="144"/>
      <c r="H283" s="144"/>
    </row>
    <row r="284" spans="1:8" ht="13.5" customHeight="1" x14ac:dyDescent="0.2">
      <c r="A284" s="147">
        <v>273</v>
      </c>
      <c r="B284" s="146"/>
      <c r="C284" s="145"/>
      <c r="D284" s="144"/>
      <c r="E284" s="144"/>
      <c r="F284" s="192"/>
      <c r="G284" s="144"/>
      <c r="H284" s="144"/>
    </row>
    <row r="285" spans="1:8" ht="13.5" customHeight="1" x14ac:dyDescent="0.2">
      <c r="A285" s="147">
        <v>274</v>
      </c>
      <c r="B285" s="146"/>
      <c r="C285" s="145"/>
      <c r="D285" s="144"/>
      <c r="E285" s="144"/>
      <c r="F285" s="192"/>
      <c r="G285" s="144"/>
      <c r="H285" s="144"/>
    </row>
    <row r="286" spans="1:8" ht="13.5" customHeight="1" x14ac:dyDescent="0.2">
      <c r="A286" s="147">
        <v>275</v>
      </c>
      <c r="B286" s="146"/>
      <c r="C286" s="145"/>
      <c r="D286" s="144"/>
      <c r="E286" s="144"/>
      <c r="F286" s="192"/>
      <c r="G286" s="144"/>
      <c r="H286" s="144"/>
    </row>
    <row r="287" spans="1:8" ht="13.5" customHeight="1" x14ac:dyDescent="0.2">
      <c r="A287" s="147">
        <v>276</v>
      </c>
      <c r="B287" s="146"/>
      <c r="C287" s="145"/>
      <c r="D287" s="144"/>
      <c r="E287" s="144"/>
      <c r="F287" s="192"/>
      <c r="G287" s="144"/>
      <c r="H287" s="144"/>
    </row>
    <row r="288" spans="1:8" ht="13.5" customHeight="1" x14ac:dyDescent="0.2">
      <c r="A288" s="147">
        <v>277</v>
      </c>
      <c r="B288" s="146"/>
      <c r="C288" s="145"/>
      <c r="D288" s="144"/>
      <c r="E288" s="144"/>
      <c r="F288" s="192"/>
      <c r="G288" s="144"/>
      <c r="H288" s="144"/>
    </row>
    <row r="289" spans="1:8" ht="13.5" customHeight="1" x14ac:dyDescent="0.2">
      <c r="A289" s="147">
        <v>278</v>
      </c>
      <c r="B289" s="146"/>
      <c r="C289" s="145"/>
      <c r="D289" s="144"/>
      <c r="E289" s="144"/>
      <c r="F289" s="192"/>
      <c r="G289" s="144"/>
      <c r="H289" s="144"/>
    </row>
    <row r="290" spans="1:8" ht="13.5" customHeight="1" x14ac:dyDescent="0.2">
      <c r="A290" s="147">
        <v>279</v>
      </c>
      <c r="B290" s="146"/>
      <c r="C290" s="145"/>
      <c r="D290" s="144"/>
      <c r="E290" s="144"/>
      <c r="F290" s="192"/>
      <c r="G290" s="144"/>
      <c r="H290" s="144"/>
    </row>
    <row r="291" spans="1:8" ht="13.5" customHeight="1" x14ac:dyDescent="0.2">
      <c r="A291" s="147">
        <v>280</v>
      </c>
      <c r="B291" s="146"/>
      <c r="C291" s="145"/>
      <c r="D291" s="144"/>
      <c r="E291" s="144"/>
      <c r="F291" s="192"/>
      <c r="G291" s="144"/>
      <c r="H291" s="144"/>
    </row>
    <row r="292" spans="1:8" ht="13.5" customHeight="1" x14ac:dyDescent="0.2">
      <c r="A292" s="147">
        <v>281</v>
      </c>
      <c r="B292" s="146"/>
      <c r="C292" s="145"/>
      <c r="D292" s="144"/>
      <c r="E292" s="144"/>
      <c r="F292" s="192"/>
      <c r="G292" s="144"/>
      <c r="H292" s="144"/>
    </row>
    <row r="293" spans="1:8" ht="13.5" customHeight="1" x14ac:dyDescent="0.2">
      <c r="A293" s="147">
        <v>282</v>
      </c>
      <c r="B293" s="146"/>
      <c r="C293" s="145"/>
      <c r="D293" s="144"/>
      <c r="E293" s="144"/>
      <c r="F293" s="192"/>
      <c r="G293" s="144"/>
      <c r="H293" s="144"/>
    </row>
    <row r="294" spans="1:8" ht="13.5" customHeight="1" x14ac:dyDescent="0.2">
      <c r="A294" s="147">
        <v>283</v>
      </c>
      <c r="B294" s="146"/>
      <c r="C294" s="145"/>
      <c r="D294" s="144"/>
      <c r="E294" s="144"/>
      <c r="F294" s="192"/>
      <c r="G294" s="144"/>
      <c r="H294" s="144"/>
    </row>
    <row r="295" spans="1:8" ht="13.5" customHeight="1" x14ac:dyDescent="0.2">
      <c r="A295" s="147">
        <v>284</v>
      </c>
      <c r="B295" s="146"/>
      <c r="C295" s="145"/>
      <c r="D295" s="144"/>
      <c r="E295" s="144"/>
      <c r="F295" s="192"/>
      <c r="G295" s="144"/>
      <c r="H295" s="144"/>
    </row>
    <row r="296" spans="1:8" ht="13.5" customHeight="1" x14ac:dyDescent="0.2">
      <c r="A296" s="147">
        <v>285</v>
      </c>
      <c r="B296" s="146"/>
      <c r="C296" s="145"/>
      <c r="D296" s="144"/>
      <c r="E296" s="144"/>
      <c r="F296" s="192"/>
      <c r="G296" s="144"/>
      <c r="H296" s="144"/>
    </row>
    <row r="297" spans="1:8" ht="13.5" customHeight="1" x14ac:dyDescent="0.2">
      <c r="A297" s="147">
        <v>286</v>
      </c>
      <c r="B297" s="146"/>
      <c r="C297" s="145"/>
      <c r="D297" s="144"/>
      <c r="E297" s="144"/>
      <c r="F297" s="192"/>
      <c r="G297" s="144"/>
      <c r="H297" s="144"/>
    </row>
    <row r="298" spans="1:8" ht="13.5" customHeight="1" x14ac:dyDescent="0.2">
      <c r="A298" s="147">
        <v>287</v>
      </c>
      <c r="B298" s="146"/>
      <c r="C298" s="145"/>
      <c r="D298" s="144"/>
      <c r="E298" s="144"/>
      <c r="F298" s="192"/>
      <c r="G298" s="144"/>
      <c r="H298" s="144"/>
    </row>
    <row r="299" spans="1:8" ht="13.5" customHeight="1" x14ac:dyDescent="0.2">
      <c r="A299" s="147">
        <v>288</v>
      </c>
      <c r="B299" s="146"/>
      <c r="C299" s="145"/>
      <c r="D299" s="144"/>
      <c r="E299" s="144"/>
      <c r="F299" s="192"/>
      <c r="G299" s="144"/>
      <c r="H299" s="144"/>
    </row>
    <row r="300" spans="1:8" ht="13.5" customHeight="1" x14ac:dyDescent="0.2">
      <c r="A300" s="147">
        <v>289</v>
      </c>
      <c r="B300" s="146"/>
      <c r="C300" s="145"/>
      <c r="D300" s="144"/>
      <c r="E300" s="144"/>
      <c r="F300" s="192"/>
      <c r="G300" s="144"/>
      <c r="H300" s="144"/>
    </row>
    <row r="301" spans="1:8" ht="13.5" customHeight="1" x14ac:dyDescent="0.2">
      <c r="A301" s="147">
        <v>290</v>
      </c>
      <c r="B301" s="146"/>
      <c r="C301" s="145"/>
      <c r="D301" s="144"/>
      <c r="E301" s="144"/>
      <c r="F301" s="192"/>
      <c r="G301" s="144"/>
      <c r="H301" s="144"/>
    </row>
    <row r="302" spans="1:8" ht="13.5" customHeight="1" x14ac:dyDescent="0.2">
      <c r="A302" s="147">
        <v>291</v>
      </c>
      <c r="B302" s="146"/>
      <c r="C302" s="145"/>
      <c r="D302" s="144"/>
      <c r="E302" s="144"/>
      <c r="F302" s="192"/>
      <c r="G302" s="144"/>
      <c r="H302" s="144"/>
    </row>
    <row r="303" spans="1:8" ht="13.5" customHeight="1" x14ac:dyDescent="0.2">
      <c r="A303" s="147">
        <v>292</v>
      </c>
      <c r="B303" s="146"/>
      <c r="C303" s="145"/>
      <c r="D303" s="144"/>
      <c r="E303" s="144"/>
      <c r="F303" s="192"/>
      <c r="G303" s="144"/>
      <c r="H303" s="144"/>
    </row>
    <row r="304" spans="1:8" ht="13.5" customHeight="1" x14ac:dyDescent="0.2">
      <c r="A304" s="147">
        <v>293</v>
      </c>
      <c r="B304" s="146"/>
      <c r="C304" s="145"/>
      <c r="D304" s="144"/>
      <c r="E304" s="144"/>
      <c r="F304" s="192"/>
      <c r="G304" s="144"/>
      <c r="H304" s="144"/>
    </row>
    <row r="305" spans="1:8" ht="13.5" customHeight="1" x14ac:dyDescent="0.2">
      <c r="A305" s="147">
        <v>294</v>
      </c>
      <c r="B305" s="146"/>
      <c r="C305" s="145"/>
      <c r="D305" s="144"/>
      <c r="E305" s="144"/>
      <c r="F305" s="192"/>
      <c r="G305" s="144"/>
      <c r="H305" s="144"/>
    </row>
    <row r="306" spans="1:8" ht="13.5" customHeight="1" x14ac:dyDescent="0.2">
      <c r="A306" s="147">
        <v>295</v>
      </c>
      <c r="B306" s="146"/>
      <c r="C306" s="145"/>
      <c r="D306" s="144"/>
      <c r="E306" s="144"/>
      <c r="F306" s="192"/>
      <c r="G306" s="144"/>
      <c r="H306" s="144"/>
    </row>
    <row r="307" spans="1:8" ht="13.5" customHeight="1" x14ac:dyDescent="0.2">
      <c r="A307" s="147">
        <v>296</v>
      </c>
      <c r="B307" s="146"/>
      <c r="C307" s="145"/>
      <c r="D307" s="144"/>
      <c r="E307" s="144"/>
      <c r="F307" s="192"/>
      <c r="G307" s="144"/>
      <c r="H307" s="144"/>
    </row>
    <row r="308" spans="1:8" ht="13.5" customHeight="1" x14ac:dyDescent="0.2">
      <c r="A308" s="147">
        <v>297</v>
      </c>
      <c r="B308" s="146"/>
      <c r="C308" s="145"/>
      <c r="D308" s="144"/>
      <c r="E308" s="144"/>
      <c r="F308" s="192"/>
      <c r="G308" s="144"/>
      <c r="H308" s="144"/>
    </row>
    <row r="309" spans="1:8" ht="13.5" customHeight="1" x14ac:dyDescent="0.2">
      <c r="A309" s="147">
        <v>298</v>
      </c>
      <c r="B309" s="146"/>
      <c r="C309" s="145"/>
      <c r="D309" s="144"/>
      <c r="E309" s="144"/>
      <c r="F309" s="192"/>
      <c r="G309" s="144"/>
      <c r="H309" s="144"/>
    </row>
    <row r="310" spans="1:8" ht="13.5" customHeight="1" x14ac:dyDescent="0.2">
      <c r="A310" s="147">
        <v>299</v>
      </c>
      <c r="B310" s="146"/>
      <c r="C310" s="145"/>
      <c r="D310" s="144"/>
      <c r="E310" s="144"/>
      <c r="F310" s="192"/>
      <c r="G310" s="144"/>
      <c r="H310" s="144"/>
    </row>
    <row r="311" spans="1:8" ht="13.5" customHeight="1" x14ac:dyDescent="0.2">
      <c r="A311" s="147">
        <v>300</v>
      </c>
      <c r="B311" s="146"/>
      <c r="C311" s="145"/>
      <c r="D311" s="144"/>
      <c r="E311" s="144"/>
      <c r="F311" s="192"/>
      <c r="G311" s="144"/>
      <c r="H311" s="144"/>
    </row>
    <row r="312" spans="1:8" ht="13.5" customHeight="1" x14ac:dyDescent="0.2">
      <c r="A312" s="147">
        <v>301</v>
      </c>
      <c r="B312" s="146"/>
      <c r="C312" s="145"/>
      <c r="D312" s="144"/>
      <c r="E312" s="144"/>
      <c r="F312" s="192"/>
      <c r="G312" s="144"/>
      <c r="H312" s="144"/>
    </row>
  </sheetData>
  <sheetProtection selectLockedCells="1"/>
  <mergeCells count="9">
    <mergeCell ref="C2:F2"/>
    <mergeCell ref="G4:H4"/>
    <mergeCell ref="G5:H7"/>
    <mergeCell ref="G8:H10"/>
    <mergeCell ref="A4:D4"/>
    <mergeCell ref="A5:D6"/>
    <mergeCell ref="A8:D10"/>
    <mergeCell ref="A7:D7"/>
    <mergeCell ref="E4:F4"/>
  </mergeCells>
  <conditionalFormatting sqref="D12:D312">
    <cfRule type="expression" dxfId="5" priority="3">
      <formula>AND($D12="",$E12&lt;&gt;"")</formula>
    </cfRule>
  </conditionalFormatting>
  <printOptions horizontalCentered="1"/>
  <pageMargins left="0.25670289899999998" right="0.25" top="0.27391304347826101" bottom="0.75" header="0.3" footer="0.3"/>
  <pageSetup scale="91" fitToHeight="0" orientation="landscape" r:id="rId1"/>
  <headerFooter alignWithMargins="0">
    <oddFooter>&amp;R&amp;P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 id="{7BBE093C-2277-4620-A396-BC405AC6672A}">
            <xm:f>Gen!$E$36='Data Validation'!$I$5</xm:f>
            <x14:dxf>
              <font>
                <color theme="1"/>
              </font>
            </x14:dxf>
          </x14:cfRule>
          <xm:sqref>A3</xm:sqref>
        </x14:conditionalFormatting>
        <x14:conditionalFormatting xmlns:xm="http://schemas.microsoft.com/office/excel/2006/main">
          <x14:cfRule type="expression" priority="2" id="{57BEB156-2C27-403E-8F70-59A0095948A4}">
            <xm:f>Gen!$E$36='Data Validation'!$I$5</xm:f>
            <x14:dxf>
              <font>
                <color theme="0" tint="-4.9989318521683403E-2"/>
              </font>
              <fill>
                <patternFill>
                  <bgColor theme="0" tint="-4.9989318521683403E-2"/>
                </patternFill>
              </fill>
              <border>
                <left/>
                <right/>
                <top/>
                <bottom/>
                <vertical/>
                <horizontal/>
              </border>
            </x14:dxf>
          </x14:cfRule>
          <xm:sqref>A4:A5 E4:G5 E6:F7 A7:A8 E8:G8 E9:F10 A11:H312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0876F28-7489-4822-838F-E8566D96E64D}">
          <x14:formula1>
            <xm:f>'Data Validation'!$C$12:$C$15</xm:f>
          </x14:formula1>
          <xm:sqref>D12:D312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5CA1F-8978-4928-BD19-657D0768DBBF}">
  <sheetPr>
    <tabColor rgb="FFCC99FF"/>
    <pageSetUpPr fitToPage="1"/>
  </sheetPr>
  <dimension ref="A1:Q208"/>
  <sheetViews>
    <sheetView showGridLines="0" showRuler="0" zoomScaleNormal="100" workbookViewId="0">
      <pane ySplit="7" topLeftCell="A8" activePane="bottomLeft" state="frozen"/>
      <selection activeCell="A31" sqref="A31:G31"/>
      <selection pane="bottomLeft" activeCell="D7" sqref="D7"/>
    </sheetView>
  </sheetViews>
  <sheetFormatPr defaultColWidth="9.140625" defaultRowHeight="15" customHeight="1" x14ac:dyDescent="0.2"/>
  <cols>
    <col min="1" max="1" width="7.85546875" style="59" customWidth="1"/>
    <col min="2" max="2" width="8.140625" style="59" customWidth="1"/>
    <col min="3" max="4" width="32.85546875" style="59" customWidth="1"/>
    <col min="5" max="5" width="11.5703125" style="59" customWidth="1"/>
    <col min="6" max="6" width="4.7109375" style="59" customWidth="1"/>
    <col min="7" max="7" width="6.28515625" style="59" customWidth="1"/>
    <col min="8" max="8" width="11.7109375" style="59" customWidth="1"/>
    <col min="9" max="9" width="5" style="59" customWidth="1"/>
    <col min="10" max="10" width="7.42578125" style="59" customWidth="1"/>
    <col min="11" max="11" width="7.42578125" style="143" customWidth="1"/>
    <col min="12" max="12" width="6.7109375" style="59" customWidth="1"/>
    <col min="13" max="13" width="13.28515625" style="143" customWidth="1"/>
    <col min="14" max="14" width="13.85546875" style="143" customWidth="1"/>
    <col min="15" max="15" width="15.140625" style="143" customWidth="1"/>
    <col min="16" max="16" width="9.42578125" style="59" customWidth="1"/>
    <col min="17" max="17" width="9.140625" style="59" customWidth="1"/>
    <col min="18" max="16384" width="9.140625" style="59"/>
  </cols>
  <sheetData>
    <row r="1" spans="1:17" ht="24" customHeight="1" x14ac:dyDescent="0.4">
      <c r="A1" s="304"/>
      <c r="B1" s="156"/>
      <c r="C1" s="156"/>
      <c r="D1" s="156"/>
      <c r="E1" s="156"/>
      <c r="F1" s="305" t="s">
        <v>288</v>
      </c>
      <c r="G1" s="156"/>
      <c r="H1" s="156"/>
      <c r="I1" s="156"/>
      <c r="J1" s="156"/>
      <c r="K1" s="156"/>
      <c r="L1" s="156"/>
      <c r="M1" s="156"/>
      <c r="N1" s="156"/>
      <c r="O1" s="156"/>
      <c r="Q1" s="289">
        <f>Gen!E11</f>
        <v>0</v>
      </c>
    </row>
    <row r="2" spans="1:17" s="158" customFormat="1" ht="22.5" customHeight="1" x14ac:dyDescent="0.2">
      <c r="A2" s="306"/>
      <c r="B2" s="307"/>
      <c r="C2" s="307"/>
      <c r="D2" s="307"/>
      <c r="E2" s="307"/>
      <c r="F2" s="59"/>
      <c r="G2" s="59"/>
      <c r="H2" s="59"/>
      <c r="I2" s="59"/>
      <c r="J2" s="59"/>
      <c r="K2" s="59"/>
      <c r="L2" s="59"/>
      <c r="M2" s="59"/>
      <c r="N2" s="59"/>
      <c r="O2" s="59"/>
      <c r="Q2" s="316" t="s">
        <v>364</v>
      </c>
    </row>
    <row r="3" spans="1:17" s="159" customFormat="1" ht="12.75" customHeight="1" x14ac:dyDescent="0.2">
      <c r="A3" s="589" t="s">
        <v>177</v>
      </c>
      <c r="B3" s="589"/>
      <c r="C3" s="589"/>
      <c r="D3" s="590" t="s">
        <v>354</v>
      </c>
      <c r="E3" s="590"/>
      <c r="F3" s="590"/>
      <c r="G3" s="590"/>
      <c r="H3" s="590"/>
      <c r="I3" s="59"/>
      <c r="J3" s="59"/>
      <c r="K3" s="59"/>
      <c r="L3" s="59"/>
      <c r="M3" s="59"/>
      <c r="N3" s="59"/>
      <c r="O3" s="59"/>
      <c r="P3" s="591" t="s">
        <v>395</v>
      </c>
      <c r="Q3" s="591" t="s">
        <v>396</v>
      </c>
    </row>
    <row r="4" spans="1:17" s="159" customFormat="1" ht="12.75" x14ac:dyDescent="0.2">
      <c r="A4" s="589"/>
      <c r="B4" s="589"/>
      <c r="C4" s="589"/>
      <c r="D4" s="590"/>
      <c r="E4" s="590"/>
      <c r="F4" s="590"/>
      <c r="G4" s="590"/>
      <c r="H4" s="590"/>
      <c r="I4" s="59"/>
      <c r="J4" s="59"/>
      <c r="K4" s="59"/>
      <c r="L4" s="59"/>
      <c r="M4" s="59"/>
      <c r="N4" s="59"/>
      <c r="O4" s="59"/>
      <c r="P4" s="591"/>
      <c r="Q4" s="591"/>
    </row>
    <row r="5" spans="1:17" s="159" customFormat="1" ht="12.75" x14ac:dyDescent="0.2">
      <c r="A5" s="59"/>
      <c r="B5" s="59"/>
      <c r="C5" s="59"/>
      <c r="D5" s="59"/>
      <c r="E5" s="59"/>
      <c r="F5" s="59"/>
      <c r="G5" s="59"/>
      <c r="H5" s="59"/>
      <c r="I5" s="59"/>
      <c r="J5" s="59"/>
      <c r="K5" s="143"/>
      <c r="L5" s="592" t="s">
        <v>51</v>
      </c>
      <c r="M5" s="593">
        <f>SUM(M8:M208)</f>
        <v>0</v>
      </c>
      <c r="N5" s="593">
        <f>SUM(N8:N208)</f>
        <v>0</v>
      </c>
      <c r="O5" s="593">
        <f>SUM(O8:O208)</f>
        <v>0</v>
      </c>
      <c r="P5" s="591"/>
      <c r="Q5" s="591"/>
    </row>
    <row r="6" spans="1:17" s="151" customFormat="1" ht="15.75" x14ac:dyDescent="0.25">
      <c r="B6" s="151" t="s">
        <v>15</v>
      </c>
      <c r="D6" s="308">
        <f>Gen!E17</f>
        <v>0</v>
      </c>
      <c r="L6" s="592"/>
      <c r="M6" s="593"/>
      <c r="N6" s="593"/>
      <c r="O6" s="593"/>
      <c r="P6" s="591"/>
      <c r="Q6" s="591"/>
    </row>
    <row r="7" spans="1:17" s="160" customFormat="1" ht="33.75" x14ac:dyDescent="0.2">
      <c r="A7" s="300" t="s">
        <v>52</v>
      </c>
      <c r="B7" s="301" t="s">
        <v>53</v>
      </c>
      <c r="C7" s="300" t="s">
        <v>54</v>
      </c>
      <c r="D7" s="300" t="s">
        <v>55</v>
      </c>
      <c r="E7" s="300" t="s">
        <v>56</v>
      </c>
      <c r="F7" s="300" t="s">
        <v>57</v>
      </c>
      <c r="G7" s="300" t="s">
        <v>13</v>
      </c>
      <c r="H7" s="300" t="s">
        <v>58</v>
      </c>
      <c r="I7" s="300" t="s">
        <v>59</v>
      </c>
      <c r="J7" s="300" t="s">
        <v>60</v>
      </c>
      <c r="K7" s="301" t="s">
        <v>61</v>
      </c>
      <c r="L7" s="300" t="s">
        <v>62</v>
      </c>
      <c r="M7" s="302" t="s">
        <v>293</v>
      </c>
      <c r="N7" s="303" t="s">
        <v>294</v>
      </c>
      <c r="O7" s="302" t="s">
        <v>63</v>
      </c>
      <c r="P7" s="301" t="s">
        <v>346</v>
      </c>
      <c r="Q7" s="301" t="s">
        <v>347</v>
      </c>
    </row>
    <row r="8" spans="1:17" s="61" customFormat="1" ht="15" customHeight="1" x14ac:dyDescent="0.2">
      <c r="A8" s="309"/>
      <c r="B8" s="310"/>
      <c r="C8" s="311"/>
      <c r="D8" s="311"/>
      <c r="E8" s="312"/>
      <c r="F8" s="312"/>
      <c r="G8" s="312"/>
      <c r="H8" s="311"/>
      <c r="I8" s="311"/>
      <c r="J8" s="311"/>
      <c r="K8" s="313"/>
      <c r="L8" s="311"/>
      <c r="M8" s="314"/>
      <c r="N8" s="314"/>
      <c r="O8" s="315">
        <f t="shared" ref="O8:O208" si="0">N8+M8</f>
        <v>0</v>
      </c>
      <c r="P8" s="312"/>
      <c r="Q8" s="311"/>
    </row>
    <row r="9" spans="1:17" s="61" customFormat="1" ht="15" customHeight="1" x14ac:dyDescent="0.2">
      <c r="A9" s="161"/>
      <c r="B9" s="162"/>
      <c r="C9" s="163"/>
      <c r="D9" s="163"/>
      <c r="E9" s="164"/>
      <c r="F9" s="164"/>
      <c r="G9" s="164"/>
      <c r="H9" s="163"/>
      <c r="I9" s="163"/>
      <c r="J9" s="163"/>
      <c r="K9" s="165"/>
      <c r="L9" s="163"/>
      <c r="M9" s="193"/>
      <c r="N9" s="193"/>
      <c r="O9" s="194">
        <f t="shared" si="0"/>
        <v>0</v>
      </c>
      <c r="P9" s="164"/>
      <c r="Q9" s="163"/>
    </row>
    <row r="10" spans="1:17" s="61" customFormat="1" ht="15" customHeight="1" x14ac:dyDescent="0.2">
      <c r="A10" s="161"/>
      <c r="B10" s="162"/>
      <c r="C10" s="163"/>
      <c r="D10" s="163"/>
      <c r="E10" s="164"/>
      <c r="F10" s="164"/>
      <c r="G10" s="164"/>
      <c r="H10" s="163"/>
      <c r="I10" s="163"/>
      <c r="J10" s="163"/>
      <c r="K10" s="165"/>
      <c r="L10" s="163"/>
      <c r="M10" s="193"/>
      <c r="N10" s="193"/>
      <c r="O10" s="194">
        <f t="shared" si="0"/>
        <v>0</v>
      </c>
      <c r="P10" s="164"/>
      <c r="Q10" s="163"/>
    </row>
    <row r="11" spans="1:17" s="61" customFormat="1" ht="15" customHeight="1" x14ac:dyDescent="0.2">
      <c r="A11" s="161"/>
      <c r="B11" s="162"/>
      <c r="C11" s="163"/>
      <c r="D11" s="163"/>
      <c r="E11" s="164"/>
      <c r="F11" s="164"/>
      <c r="G11" s="164"/>
      <c r="H11" s="163"/>
      <c r="I11" s="163"/>
      <c r="J11" s="163"/>
      <c r="K11" s="166"/>
      <c r="L11" s="163"/>
      <c r="M11" s="193"/>
      <c r="N11" s="193"/>
      <c r="O11" s="194">
        <f t="shared" si="0"/>
        <v>0</v>
      </c>
      <c r="P11" s="164"/>
      <c r="Q11" s="163"/>
    </row>
    <row r="12" spans="1:17" s="61" customFormat="1" ht="15" customHeight="1" x14ac:dyDescent="0.2">
      <c r="A12" s="161"/>
      <c r="B12" s="162"/>
      <c r="C12" s="163"/>
      <c r="D12" s="163"/>
      <c r="E12" s="164"/>
      <c r="F12" s="164"/>
      <c r="G12" s="164"/>
      <c r="H12" s="163"/>
      <c r="I12" s="163"/>
      <c r="J12" s="163"/>
      <c r="K12" s="167"/>
      <c r="L12" s="163"/>
      <c r="M12" s="193"/>
      <c r="N12" s="193"/>
      <c r="O12" s="194">
        <f t="shared" si="0"/>
        <v>0</v>
      </c>
      <c r="P12" s="164"/>
      <c r="Q12" s="163"/>
    </row>
    <row r="13" spans="1:17" s="61" customFormat="1" ht="15" customHeight="1" x14ac:dyDescent="0.2">
      <c r="A13" s="161"/>
      <c r="B13" s="162"/>
      <c r="C13" s="163"/>
      <c r="D13" s="163"/>
      <c r="E13" s="164"/>
      <c r="F13" s="164"/>
      <c r="G13" s="164"/>
      <c r="H13" s="163"/>
      <c r="I13" s="163"/>
      <c r="J13" s="163"/>
      <c r="K13" s="167"/>
      <c r="L13" s="163"/>
      <c r="M13" s="193"/>
      <c r="N13" s="193"/>
      <c r="O13" s="194">
        <f t="shared" si="0"/>
        <v>0</v>
      </c>
      <c r="P13" s="164"/>
      <c r="Q13" s="163"/>
    </row>
    <row r="14" spans="1:17" s="61" customFormat="1" ht="15" customHeight="1" x14ac:dyDescent="0.2">
      <c r="A14" s="161"/>
      <c r="B14" s="162"/>
      <c r="C14" s="163"/>
      <c r="D14" s="163"/>
      <c r="E14" s="164"/>
      <c r="F14" s="164"/>
      <c r="G14" s="164"/>
      <c r="H14" s="163"/>
      <c r="I14" s="163"/>
      <c r="J14" s="163"/>
      <c r="K14" s="167"/>
      <c r="L14" s="163"/>
      <c r="M14" s="193"/>
      <c r="N14" s="193"/>
      <c r="O14" s="194">
        <f t="shared" si="0"/>
        <v>0</v>
      </c>
      <c r="P14" s="164"/>
      <c r="Q14" s="163"/>
    </row>
    <row r="15" spans="1:17" s="61" customFormat="1" ht="15" customHeight="1" x14ac:dyDescent="0.2">
      <c r="A15" s="161"/>
      <c r="B15" s="162"/>
      <c r="C15" s="163"/>
      <c r="D15" s="163"/>
      <c r="E15" s="164"/>
      <c r="F15" s="164"/>
      <c r="G15" s="164"/>
      <c r="H15" s="163"/>
      <c r="I15" s="163"/>
      <c r="J15" s="163"/>
      <c r="K15" s="167"/>
      <c r="L15" s="163"/>
      <c r="M15" s="193"/>
      <c r="N15" s="193"/>
      <c r="O15" s="194">
        <f t="shared" si="0"/>
        <v>0</v>
      </c>
      <c r="P15" s="164"/>
      <c r="Q15" s="163"/>
    </row>
    <row r="16" spans="1:17" s="61" customFormat="1" ht="15" customHeight="1" x14ac:dyDescent="0.2">
      <c r="A16" s="161"/>
      <c r="B16" s="162"/>
      <c r="C16" s="163"/>
      <c r="D16" s="163"/>
      <c r="E16" s="164"/>
      <c r="F16" s="164"/>
      <c r="G16" s="164"/>
      <c r="H16" s="163"/>
      <c r="I16" s="163"/>
      <c r="J16" s="163"/>
      <c r="K16" s="167"/>
      <c r="L16" s="163"/>
      <c r="M16" s="193"/>
      <c r="N16" s="193"/>
      <c r="O16" s="194">
        <f t="shared" si="0"/>
        <v>0</v>
      </c>
      <c r="P16" s="164"/>
      <c r="Q16" s="163"/>
    </row>
    <row r="17" spans="1:17" s="61" customFormat="1" ht="15" customHeight="1" x14ac:dyDescent="0.2">
      <c r="A17" s="161"/>
      <c r="B17" s="162"/>
      <c r="C17" s="163"/>
      <c r="D17" s="163"/>
      <c r="E17" s="164"/>
      <c r="F17" s="164"/>
      <c r="G17" s="164"/>
      <c r="H17" s="163"/>
      <c r="I17" s="163"/>
      <c r="J17" s="163"/>
      <c r="K17" s="167"/>
      <c r="L17" s="163"/>
      <c r="M17" s="193"/>
      <c r="N17" s="193"/>
      <c r="O17" s="194">
        <f t="shared" si="0"/>
        <v>0</v>
      </c>
      <c r="P17" s="164"/>
      <c r="Q17" s="163"/>
    </row>
    <row r="18" spans="1:17" s="61" customFormat="1" ht="15" customHeight="1" x14ac:dyDescent="0.2">
      <c r="A18" s="161"/>
      <c r="B18" s="162"/>
      <c r="C18" s="163"/>
      <c r="D18" s="163"/>
      <c r="E18" s="164"/>
      <c r="F18" s="164"/>
      <c r="G18" s="164"/>
      <c r="H18" s="163"/>
      <c r="I18" s="163"/>
      <c r="J18" s="163"/>
      <c r="K18" s="167"/>
      <c r="L18" s="163"/>
      <c r="M18" s="193"/>
      <c r="N18" s="193"/>
      <c r="O18" s="194">
        <f t="shared" si="0"/>
        <v>0</v>
      </c>
      <c r="P18" s="164"/>
      <c r="Q18" s="163"/>
    </row>
    <row r="19" spans="1:17" s="61" customFormat="1" ht="15" customHeight="1" x14ac:dyDescent="0.2">
      <c r="A19" s="161"/>
      <c r="B19" s="162"/>
      <c r="C19" s="163"/>
      <c r="D19" s="163"/>
      <c r="E19" s="164"/>
      <c r="F19" s="164"/>
      <c r="G19" s="164"/>
      <c r="H19" s="163"/>
      <c r="I19" s="163"/>
      <c r="J19" s="163"/>
      <c r="K19" s="167"/>
      <c r="L19" s="163"/>
      <c r="M19" s="193"/>
      <c r="N19" s="193"/>
      <c r="O19" s="194">
        <f t="shared" si="0"/>
        <v>0</v>
      </c>
      <c r="P19" s="164"/>
      <c r="Q19" s="163"/>
    </row>
    <row r="20" spans="1:17" s="61" customFormat="1" ht="15" customHeight="1" x14ac:dyDescent="0.2">
      <c r="A20" s="161"/>
      <c r="B20" s="162"/>
      <c r="C20" s="163"/>
      <c r="D20" s="163"/>
      <c r="E20" s="164"/>
      <c r="F20" s="164"/>
      <c r="G20" s="164"/>
      <c r="H20" s="163"/>
      <c r="I20" s="163"/>
      <c r="J20" s="163"/>
      <c r="K20" s="167"/>
      <c r="L20" s="163"/>
      <c r="M20" s="193"/>
      <c r="N20" s="193"/>
      <c r="O20" s="194">
        <f t="shared" si="0"/>
        <v>0</v>
      </c>
      <c r="P20" s="164"/>
      <c r="Q20" s="163"/>
    </row>
    <row r="21" spans="1:17" s="61" customFormat="1" ht="15" customHeight="1" x14ac:dyDescent="0.2">
      <c r="A21" s="161"/>
      <c r="B21" s="162"/>
      <c r="C21" s="163"/>
      <c r="D21" s="163"/>
      <c r="E21" s="164"/>
      <c r="F21" s="164"/>
      <c r="G21" s="164"/>
      <c r="H21" s="163"/>
      <c r="I21" s="163"/>
      <c r="J21" s="163"/>
      <c r="K21" s="167"/>
      <c r="L21" s="163"/>
      <c r="M21" s="193"/>
      <c r="N21" s="193"/>
      <c r="O21" s="194">
        <f t="shared" si="0"/>
        <v>0</v>
      </c>
      <c r="P21" s="164"/>
      <c r="Q21" s="163"/>
    </row>
    <row r="22" spans="1:17" s="61" customFormat="1" ht="15" customHeight="1" x14ac:dyDescent="0.2">
      <c r="A22" s="161"/>
      <c r="B22" s="162"/>
      <c r="C22" s="163"/>
      <c r="D22" s="163"/>
      <c r="E22" s="164"/>
      <c r="F22" s="164"/>
      <c r="G22" s="164"/>
      <c r="H22" s="163"/>
      <c r="I22" s="163"/>
      <c r="J22" s="163"/>
      <c r="K22" s="167"/>
      <c r="L22" s="163"/>
      <c r="M22" s="193"/>
      <c r="N22" s="193"/>
      <c r="O22" s="194">
        <f t="shared" si="0"/>
        <v>0</v>
      </c>
      <c r="P22" s="164"/>
      <c r="Q22" s="163"/>
    </row>
    <row r="23" spans="1:17" s="61" customFormat="1" ht="15" customHeight="1" x14ac:dyDescent="0.2">
      <c r="A23" s="161"/>
      <c r="B23" s="162"/>
      <c r="C23" s="163"/>
      <c r="D23" s="163"/>
      <c r="E23" s="164"/>
      <c r="F23" s="164"/>
      <c r="G23" s="164"/>
      <c r="H23" s="163"/>
      <c r="I23" s="163"/>
      <c r="J23" s="163"/>
      <c r="K23" s="167"/>
      <c r="L23" s="163"/>
      <c r="M23" s="193"/>
      <c r="N23" s="193"/>
      <c r="O23" s="194">
        <f t="shared" si="0"/>
        <v>0</v>
      </c>
      <c r="P23" s="164"/>
      <c r="Q23" s="163"/>
    </row>
    <row r="24" spans="1:17" s="61" customFormat="1" ht="15" customHeight="1" x14ac:dyDescent="0.2">
      <c r="A24" s="161"/>
      <c r="B24" s="162"/>
      <c r="C24" s="163"/>
      <c r="D24" s="163"/>
      <c r="E24" s="164"/>
      <c r="F24" s="164"/>
      <c r="G24" s="164"/>
      <c r="H24" s="163"/>
      <c r="I24" s="163"/>
      <c r="J24" s="163"/>
      <c r="K24" s="167"/>
      <c r="L24" s="163"/>
      <c r="M24" s="193"/>
      <c r="N24" s="193"/>
      <c r="O24" s="194">
        <f t="shared" si="0"/>
        <v>0</v>
      </c>
      <c r="P24" s="164"/>
      <c r="Q24" s="163"/>
    </row>
    <row r="25" spans="1:17" s="61" customFormat="1" ht="15" customHeight="1" x14ac:dyDescent="0.2">
      <c r="A25" s="161"/>
      <c r="B25" s="162"/>
      <c r="C25" s="163"/>
      <c r="D25" s="163"/>
      <c r="E25" s="164"/>
      <c r="F25" s="164"/>
      <c r="G25" s="164"/>
      <c r="H25" s="163"/>
      <c r="I25" s="163"/>
      <c r="J25" s="163"/>
      <c r="K25" s="167"/>
      <c r="L25" s="163"/>
      <c r="M25" s="193"/>
      <c r="N25" s="193"/>
      <c r="O25" s="194">
        <f t="shared" si="0"/>
        <v>0</v>
      </c>
      <c r="P25" s="164"/>
      <c r="Q25" s="163"/>
    </row>
    <row r="26" spans="1:17" s="61" customFormat="1" ht="15" customHeight="1" x14ac:dyDescent="0.2">
      <c r="A26" s="161"/>
      <c r="B26" s="162"/>
      <c r="C26" s="163"/>
      <c r="D26" s="163"/>
      <c r="E26" s="164"/>
      <c r="F26" s="164"/>
      <c r="G26" s="164"/>
      <c r="H26" s="163"/>
      <c r="I26" s="163"/>
      <c r="J26" s="163"/>
      <c r="K26" s="167"/>
      <c r="L26" s="163"/>
      <c r="M26" s="193"/>
      <c r="N26" s="193"/>
      <c r="O26" s="194">
        <f t="shared" si="0"/>
        <v>0</v>
      </c>
      <c r="P26" s="164"/>
      <c r="Q26" s="163"/>
    </row>
    <row r="27" spans="1:17" s="61" customFormat="1" ht="15" customHeight="1" x14ac:dyDescent="0.2">
      <c r="A27" s="161"/>
      <c r="B27" s="162"/>
      <c r="C27" s="163"/>
      <c r="D27" s="163"/>
      <c r="E27" s="164"/>
      <c r="F27" s="164"/>
      <c r="G27" s="164"/>
      <c r="H27" s="163"/>
      <c r="I27" s="163"/>
      <c r="J27" s="163"/>
      <c r="K27" s="167"/>
      <c r="L27" s="163"/>
      <c r="M27" s="193"/>
      <c r="N27" s="193"/>
      <c r="O27" s="194">
        <f t="shared" si="0"/>
        <v>0</v>
      </c>
      <c r="P27" s="164"/>
      <c r="Q27" s="163"/>
    </row>
    <row r="28" spans="1:17" s="61" customFormat="1" ht="15" customHeight="1" x14ac:dyDescent="0.2">
      <c r="A28" s="161"/>
      <c r="B28" s="162"/>
      <c r="C28" s="163"/>
      <c r="D28" s="163"/>
      <c r="E28" s="164"/>
      <c r="F28" s="164"/>
      <c r="G28" s="164"/>
      <c r="H28" s="163"/>
      <c r="I28" s="163"/>
      <c r="J28" s="163"/>
      <c r="K28" s="167"/>
      <c r="L28" s="163"/>
      <c r="M28" s="193"/>
      <c r="N28" s="193"/>
      <c r="O28" s="194">
        <f t="shared" si="0"/>
        <v>0</v>
      </c>
      <c r="P28" s="164"/>
      <c r="Q28" s="163"/>
    </row>
    <row r="29" spans="1:17" s="61" customFormat="1" ht="15" customHeight="1" x14ac:dyDescent="0.2">
      <c r="A29" s="161"/>
      <c r="B29" s="162"/>
      <c r="C29" s="163"/>
      <c r="D29" s="163"/>
      <c r="E29" s="164"/>
      <c r="F29" s="164"/>
      <c r="G29" s="164"/>
      <c r="H29" s="163"/>
      <c r="I29" s="163"/>
      <c r="J29" s="163"/>
      <c r="K29" s="167"/>
      <c r="L29" s="163"/>
      <c r="M29" s="193"/>
      <c r="N29" s="193"/>
      <c r="O29" s="194">
        <f t="shared" si="0"/>
        <v>0</v>
      </c>
      <c r="P29" s="164"/>
      <c r="Q29" s="163"/>
    </row>
    <row r="30" spans="1:17" s="61" customFormat="1" ht="15" customHeight="1" x14ac:dyDescent="0.2">
      <c r="A30" s="161"/>
      <c r="B30" s="162"/>
      <c r="C30" s="163"/>
      <c r="D30" s="163"/>
      <c r="E30" s="164"/>
      <c r="F30" s="164"/>
      <c r="G30" s="164"/>
      <c r="H30" s="163"/>
      <c r="I30" s="163"/>
      <c r="J30" s="163"/>
      <c r="K30" s="167"/>
      <c r="L30" s="163"/>
      <c r="M30" s="193"/>
      <c r="N30" s="193"/>
      <c r="O30" s="194">
        <f t="shared" si="0"/>
        <v>0</v>
      </c>
      <c r="P30" s="164"/>
      <c r="Q30" s="163"/>
    </row>
    <row r="31" spans="1:17" s="61" customFormat="1" ht="15" customHeight="1" x14ac:dyDescent="0.2">
      <c r="A31" s="161"/>
      <c r="B31" s="162"/>
      <c r="C31" s="163"/>
      <c r="D31" s="163"/>
      <c r="E31" s="164"/>
      <c r="F31" s="164"/>
      <c r="G31" s="164"/>
      <c r="H31" s="163"/>
      <c r="I31" s="163"/>
      <c r="J31" s="163"/>
      <c r="K31" s="167"/>
      <c r="L31" s="163"/>
      <c r="M31" s="193"/>
      <c r="N31" s="193"/>
      <c r="O31" s="194">
        <f t="shared" si="0"/>
        <v>0</v>
      </c>
      <c r="P31" s="164"/>
      <c r="Q31" s="163"/>
    </row>
    <row r="32" spans="1:17" s="61" customFormat="1" ht="15" customHeight="1" x14ac:dyDescent="0.2">
      <c r="A32" s="161"/>
      <c r="B32" s="162"/>
      <c r="C32" s="163"/>
      <c r="D32" s="163"/>
      <c r="E32" s="164"/>
      <c r="F32" s="164"/>
      <c r="G32" s="164"/>
      <c r="H32" s="163"/>
      <c r="I32" s="163"/>
      <c r="J32" s="163"/>
      <c r="K32" s="167"/>
      <c r="L32" s="163"/>
      <c r="M32" s="193"/>
      <c r="N32" s="193"/>
      <c r="O32" s="194">
        <f t="shared" si="0"/>
        <v>0</v>
      </c>
      <c r="P32" s="164"/>
      <c r="Q32" s="163"/>
    </row>
    <row r="33" spans="1:17" s="61" customFormat="1" ht="15" customHeight="1" x14ac:dyDescent="0.2">
      <c r="A33" s="161"/>
      <c r="B33" s="162"/>
      <c r="C33" s="163"/>
      <c r="D33" s="163"/>
      <c r="E33" s="164"/>
      <c r="F33" s="164"/>
      <c r="G33" s="164"/>
      <c r="H33" s="163"/>
      <c r="I33" s="163"/>
      <c r="J33" s="163"/>
      <c r="K33" s="167"/>
      <c r="L33" s="163"/>
      <c r="M33" s="193"/>
      <c r="N33" s="193"/>
      <c r="O33" s="194">
        <f t="shared" si="0"/>
        <v>0</v>
      </c>
      <c r="P33" s="164"/>
      <c r="Q33" s="163"/>
    </row>
    <row r="34" spans="1:17" s="61" customFormat="1" ht="15" customHeight="1" x14ac:dyDescent="0.2">
      <c r="A34" s="161"/>
      <c r="B34" s="162"/>
      <c r="C34" s="163"/>
      <c r="D34" s="163"/>
      <c r="E34" s="164"/>
      <c r="F34" s="164"/>
      <c r="G34" s="164"/>
      <c r="H34" s="163"/>
      <c r="I34" s="163"/>
      <c r="J34" s="163"/>
      <c r="K34" s="167"/>
      <c r="L34" s="163"/>
      <c r="M34" s="193"/>
      <c r="N34" s="193"/>
      <c r="O34" s="194">
        <f t="shared" si="0"/>
        <v>0</v>
      </c>
      <c r="P34" s="164"/>
      <c r="Q34" s="163"/>
    </row>
    <row r="35" spans="1:17" s="61" customFormat="1" ht="15" customHeight="1" x14ac:dyDescent="0.2">
      <c r="A35" s="161"/>
      <c r="B35" s="162"/>
      <c r="C35" s="163"/>
      <c r="D35" s="163"/>
      <c r="E35" s="164"/>
      <c r="F35" s="164"/>
      <c r="G35" s="164"/>
      <c r="H35" s="163"/>
      <c r="I35" s="163"/>
      <c r="J35" s="163"/>
      <c r="K35" s="167"/>
      <c r="L35" s="163"/>
      <c r="M35" s="193"/>
      <c r="N35" s="193"/>
      <c r="O35" s="194">
        <f t="shared" si="0"/>
        <v>0</v>
      </c>
      <c r="P35" s="164"/>
      <c r="Q35" s="163"/>
    </row>
    <row r="36" spans="1:17" s="61" customFormat="1" ht="15" customHeight="1" x14ac:dyDescent="0.2">
      <c r="A36" s="161"/>
      <c r="B36" s="162"/>
      <c r="C36" s="163"/>
      <c r="D36" s="163"/>
      <c r="E36" s="164"/>
      <c r="F36" s="164"/>
      <c r="G36" s="164"/>
      <c r="H36" s="163"/>
      <c r="I36" s="163"/>
      <c r="J36" s="163"/>
      <c r="K36" s="167"/>
      <c r="L36" s="163"/>
      <c r="M36" s="193"/>
      <c r="N36" s="193"/>
      <c r="O36" s="194">
        <f t="shared" si="0"/>
        <v>0</v>
      </c>
      <c r="P36" s="164"/>
      <c r="Q36" s="163"/>
    </row>
    <row r="37" spans="1:17" s="61" customFormat="1" ht="15" customHeight="1" x14ac:dyDescent="0.2">
      <c r="A37" s="161"/>
      <c r="B37" s="162"/>
      <c r="C37" s="163"/>
      <c r="D37" s="163"/>
      <c r="E37" s="164"/>
      <c r="F37" s="164"/>
      <c r="G37" s="164"/>
      <c r="H37" s="163"/>
      <c r="I37" s="163"/>
      <c r="J37" s="163"/>
      <c r="K37" s="167"/>
      <c r="L37" s="163"/>
      <c r="M37" s="193"/>
      <c r="N37" s="193"/>
      <c r="O37" s="194">
        <f t="shared" si="0"/>
        <v>0</v>
      </c>
      <c r="P37" s="164"/>
      <c r="Q37" s="163"/>
    </row>
    <row r="38" spans="1:17" s="61" customFormat="1" ht="15" customHeight="1" x14ac:dyDescent="0.2">
      <c r="A38" s="161"/>
      <c r="B38" s="162"/>
      <c r="C38" s="163"/>
      <c r="D38" s="163"/>
      <c r="E38" s="164"/>
      <c r="F38" s="164"/>
      <c r="G38" s="164"/>
      <c r="H38" s="163"/>
      <c r="I38" s="163"/>
      <c r="J38" s="163"/>
      <c r="K38" s="167"/>
      <c r="L38" s="163"/>
      <c r="M38" s="193"/>
      <c r="N38" s="193"/>
      <c r="O38" s="194">
        <f t="shared" si="0"/>
        <v>0</v>
      </c>
      <c r="P38" s="164"/>
      <c r="Q38" s="163"/>
    </row>
    <row r="39" spans="1:17" s="61" customFormat="1" ht="15" customHeight="1" x14ac:dyDescent="0.2">
      <c r="A39" s="161"/>
      <c r="B39" s="162"/>
      <c r="C39" s="163"/>
      <c r="D39" s="163"/>
      <c r="E39" s="164"/>
      <c r="F39" s="164"/>
      <c r="G39" s="164"/>
      <c r="H39" s="163"/>
      <c r="I39" s="163"/>
      <c r="J39" s="163"/>
      <c r="K39" s="167"/>
      <c r="L39" s="163"/>
      <c r="M39" s="193"/>
      <c r="N39" s="193"/>
      <c r="O39" s="194">
        <f t="shared" si="0"/>
        <v>0</v>
      </c>
      <c r="P39" s="164"/>
      <c r="Q39" s="163"/>
    </row>
    <row r="40" spans="1:17" s="61" customFormat="1" ht="15" customHeight="1" x14ac:dyDescent="0.2">
      <c r="A40" s="161"/>
      <c r="B40" s="162"/>
      <c r="C40" s="163"/>
      <c r="D40" s="163"/>
      <c r="E40" s="164"/>
      <c r="F40" s="164"/>
      <c r="G40" s="164"/>
      <c r="H40" s="163"/>
      <c r="I40" s="163"/>
      <c r="J40" s="163"/>
      <c r="K40" s="167"/>
      <c r="L40" s="163"/>
      <c r="M40" s="193"/>
      <c r="N40" s="193"/>
      <c r="O40" s="194">
        <f t="shared" si="0"/>
        <v>0</v>
      </c>
      <c r="P40" s="164"/>
      <c r="Q40" s="163"/>
    </row>
    <row r="41" spans="1:17" s="61" customFormat="1" ht="15" customHeight="1" x14ac:dyDescent="0.2">
      <c r="A41" s="161"/>
      <c r="B41" s="162"/>
      <c r="C41" s="163"/>
      <c r="D41" s="163"/>
      <c r="E41" s="164"/>
      <c r="F41" s="164"/>
      <c r="G41" s="164"/>
      <c r="H41" s="163"/>
      <c r="I41" s="163"/>
      <c r="J41" s="163"/>
      <c r="K41" s="167"/>
      <c r="L41" s="163"/>
      <c r="M41" s="193"/>
      <c r="N41" s="193"/>
      <c r="O41" s="194">
        <f t="shared" si="0"/>
        <v>0</v>
      </c>
      <c r="P41" s="164"/>
      <c r="Q41" s="163"/>
    </row>
    <row r="42" spans="1:17" s="61" customFormat="1" ht="15" customHeight="1" x14ac:dyDescent="0.2">
      <c r="A42" s="161"/>
      <c r="B42" s="162"/>
      <c r="C42" s="163"/>
      <c r="D42" s="163"/>
      <c r="E42" s="164"/>
      <c r="F42" s="164"/>
      <c r="G42" s="164"/>
      <c r="H42" s="163"/>
      <c r="I42" s="163"/>
      <c r="J42" s="163"/>
      <c r="K42" s="167"/>
      <c r="L42" s="163"/>
      <c r="M42" s="193"/>
      <c r="N42" s="193"/>
      <c r="O42" s="194">
        <f t="shared" si="0"/>
        <v>0</v>
      </c>
      <c r="P42" s="164"/>
      <c r="Q42" s="163"/>
    </row>
    <row r="43" spans="1:17" s="61" customFormat="1" ht="15" customHeight="1" x14ac:dyDescent="0.2">
      <c r="A43" s="161"/>
      <c r="B43" s="162"/>
      <c r="C43" s="163"/>
      <c r="D43" s="163"/>
      <c r="E43" s="164"/>
      <c r="F43" s="164"/>
      <c r="G43" s="164"/>
      <c r="H43" s="163"/>
      <c r="I43" s="163"/>
      <c r="J43" s="163"/>
      <c r="K43" s="167"/>
      <c r="L43" s="163"/>
      <c r="M43" s="193"/>
      <c r="N43" s="193"/>
      <c r="O43" s="194">
        <f t="shared" si="0"/>
        <v>0</v>
      </c>
      <c r="P43" s="164"/>
      <c r="Q43" s="163"/>
    </row>
    <row r="44" spans="1:17" s="61" customFormat="1" ht="15" customHeight="1" x14ac:dyDescent="0.2">
      <c r="A44" s="161"/>
      <c r="B44" s="162"/>
      <c r="C44" s="163"/>
      <c r="D44" s="163"/>
      <c r="E44" s="164"/>
      <c r="F44" s="164"/>
      <c r="G44" s="164"/>
      <c r="H44" s="163"/>
      <c r="I44" s="163"/>
      <c r="J44" s="163"/>
      <c r="K44" s="167"/>
      <c r="L44" s="163"/>
      <c r="M44" s="193"/>
      <c r="N44" s="193"/>
      <c r="O44" s="194">
        <f t="shared" si="0"/>
        <v>0</v>
      </c>
      <c r="P44" s="164"/>
      <c r="Q44" s="163"/>
    </row>
    <row r="45" spans="1:17" s="61" customFormat="1" ht="15" customHeight="1" x14ac:dyDescent="0.2">
      <c r="A45" s="161"/>
      <c r="B45" s="162"/>
      <c r="C45" s="163"/>
      <c r="D45" s="163"/>
      <c r="E45" s="164"/>
      <c r="F45" s="164"/>
      <c r="G45" s="164"/>
      <c r="H45" s="163"/>
      <c r="I45" s="163"/>
      <c r="J45" s="163"/>
      <c r="K45" s="167"/>
      <c r="L45" s="163"/>
      <c r="M45" s="193"/>
      <c r="N45" s="193"/>
      <c r="O45" s="194">
        <f t="shared" si="0"/>
        <v>0</v>
      </c>
      <c r="P45" s="164"/>
      <c r="Q45" s="163"/>
    </row>
    <row r="46" spans="1:17" s="61" customFormat="1" ht="15" customHeight="1" x14ac:dyDescent="0.2">
      <c r="A46" s="161"/>
      <c r="B46" s="162"/>
      <c r="C46" s="163"/>
      <c r="D46" s="163"/>
      <c r="E46" s="164"/>
      <c r="F46" s="164"/>
      <c r="G46" s="164"/>
      <c r="H46" s="163"/>
      <c r="I46" s="163"/>
      <c r="J46" s="163"/>
      <c r="K46" s="167"/>
      <c r="L46" s="163"/>
      <c r="M46" s="193"/>
      <c r="N46" s="193"/>
      <c r="O46" s="194">
        <f t="shared" si="0"/>
        <v>0</v>
      </c>
      <c r="P46" s="164"/>
      <c r="Q46" s="163"/>
    </row>
    <row r="47" spans="1:17" s="61" customFormat="1" ht="15" customHeight="1" x14ac:dyDescent="0.2">
      <c r="A47" s="161"/>
      <c r="B47" s="162"/>
      <c r="C47" s="163"/>
      <c r="D47" s="163"/>
      <c r="E47" s="164"/>
      <c r="F47" s="164"/>
      <c r="G47" s="164"/>
      <c r="H47" s="163"/>
      <c r="I47" s="163"/>
      <c r="J47" s="163"/>
      <c r="K47" s="167"/>
      <c r="L47" s="163"/>
      <c r="M47" s="193"/>
      <c r="N47" s="193"/>
      <c r="O47" s="194">
        <f t="shared" si="0"/>
        <v>0</v>
      </c>
      <c r="P47" s="164"/>
      <c r="Q47" s="163"/>
    </row>
    <row r="48" spans="1:17" s="61" customFormat="1" ht="15" customHeight="1" x14ac:dyDescent="0.2">
      <c r="A48" s="161"/>
      <c r="B48" s="162"/>
      <c r="C48" s="163"/>
      <c r="D48" s="163"/>
      <c r="E48" s="164"/>
      <c r="F48" s="164"/>
      <c r="G48" s="164"/>
      <c r="H48" s="163"/>
      <c r="I48" s="163"/>
      <c r="J48" s="163"/>
      <c r="K48" s="167"/>
      <c r="L48" s="163"/>
      <c r="M48" s="193"/>
      <c r="N48" s="193"/>
      <c r="O48" s="194">
        <f t="shared" si="0"/>
        <v>0</v>
      </c>
      <c r="P48" s="164"/>
      <c r="Q48" s="163"/>
    </row>
    <row r="49" spans="1:17" s="61" customFormat="1" ht="15" customHeight="1" x14ac:dyDescent="0.2">
      <c r="A49" s="161"/>
      <c r="B49" s="162"/>
      <c r="C49" s="163"/>
      <c r="D49" s="163"/>
      <c r="E49" s="164"/>
      <c r="F49" s="164"/>
      <c r="G49" s="164"/>
      <c r="H49" s="163"/>
      <c r="I49" s="163"/>
      <c r="J49" s="163"/>
      <c r="K49" s="167"/>
      <c r="L49" s="163"/>
      <c r="M49" s="193"/>
      <c r="N49" s="193"/>
      <c r="O49" s="194">
        <f t="shared" si="0"/>
        <v>0</v>
      </c>
      <c r="P49" s="164"/>
      <c r="Q49" s="163"/>
    </row>
    <row r="50" spans="1:17" s="61" customFormat="1" ht="15" customHeight="1" x14ac:dyDescent="0.2">
      <c r="A50" s="161"/>
      <c r="B50" s="162"/>
      <c r="C50" s="163"/>
      <c r="D50" s="163"/>
      <c r="E50" s="164"/>
      <c r="F50" s="164"/>
      <c r="G50" s="164"/>
      <c r="H50" s="163"/>
      <c r="I50" s="163"/>
      <c r="J50" s="163"/>
      <c r="K50" s="167"/>
      <c r="L50" s="163"/>
      <c r="M50" s="193"/>
      <c r="N50" s="193"/>
      <c r="O50" s="194">
        <f t="shared" si="0"/>
        <v>0</v>
      </c>
      <c r="P50" s="164"/>
      <c r="Q50" s="163"/>
    </row>
    <row r="51" spans="1:17" s="61" customFormat="1" ht="15" customHeight="1" x14ac:dyDescent="0.2">
      <c r="A51" s="161"/>
      <c r="B51" s="162"/>
      <c r="C51" s="163"/>
      <c r="D51" s="163"/>
      <c r="E51" s="164"/>
      <c r="F51" s="164"/>
      <c r="G51" s="164"/>
      <c r="H51" s="163"/>
      <c r="I51" s="163"/>
      <c r="J51" s="163"/>
      <c r="K51" s="167"/>
      <c r="L51" s="163"/>
      <c r="M51" s="193"/>
      <c r="N51" s="193"/>
      <c r="O51" s="194">
        <f t="shared" si="0"/>
        <v>0</v>
      </c>
      <c r="P51" s="164"/>
      <c r="Q51" s="163"/>
    </row>
    <row r="52" spans="1:17" s="61" customFormat="1" ht="15" customHeight="1" x14ac:dyDescent="0.2">
      <c r="A52" s="161"/>
      <c r="B52" s="162"/>
      <c r="C52" s="163"/>
      <c r="D52" s="163"/>
      <c r="E52" s="164"/>
      <c r="F52" s="164"/>
      <c r="G52" s="164"/>
      <c r="H52" s="163"/>
      <c r="I52" s="163"/>
      <c r="J52" s="163"/>
      <c r="K52" s="167"/>
      <c r="L52" s="163"/>
      <c r="M52" s="193"/>
      <c r="N52" s="193"/>
      <c r="O52" s="194">
        <f t="shared" si="0"/>
        <v>0</v>
      </c>
      <c r="P52" s="164"/>
      <c r="Q52" s="163"/>
    </row>
    <row r="53" spans="1:17" s="61" customFormat="1" ht="15" customHeight="1" x14ac:dyDescent="0.2">
      <c r="A53" s="161"/>
      <c r="B53" s="162"/>
      <c r="C53" s="163"/>
      <c r="D53" s="163"/>
      <c r="E53" s="164"/>
      <c r="F53" s="164"/>
      <c r="G53" s="164"/>
      <c r="H53" s="163"/>
      <c r="I53" s="163"/>
      <c r="J53" s="163"/>
      <c r="K53" s="167"/>
      <c r="L53" s="163"/>
      <c r="M53" s="193"/>
      <c r="N53" s="193"/>
      <c r="O53" s="194">
        <f t="shared" si="0"/>
        <v>0</v>
      </c>
      <c r="P53" s="164"/>
      <c r="Q53" s="163"/>
    </row>
    <row r="54" spans="1:17" s="61" customFormat="1" ht="15" customHeight="1" x14ac:dyDescent="0.2">
      <c r="A54" s="161"/>
      <c r="B54" s="162"/>
      <c r="C54" s="163"/>
      <c r="D54" s="163"/>
      <c r="E54" s="164"/>
      <c r="F54" s="164"/>
      <c r="G54" s="164"/>
      <c r="H54" s="163"/>
      <c r="I54" s="163"/>
      <c r="J54" s="163"/>
      <c r="K54" s="167"/>
      <c r="L54" s="163"/>
      <c r="M54" s="193"/>
      <c r="N54" s="193"/>
      <c r="O54" s="194">
        <f t="shared" si="0"/>
        <v>0</v>
      </c>
      <c r="P54" s="164"/>
      <c r="Q54" s="163"/>
    </row>
    <row r="55" spans="1:17" s="61" customFormat="1" ht="15" customHeight="1" x14ac:dyDescent="0.2">
      <c r="A55" s="161"/>
      <c r="B55" s="162"/>
      <c r="C55" s="163"/>
      <c r="D55" s="163"/>
      <c r="E55" s="164"/>
      <c r="F55" s="164"/>
      <c r="G55" s="164"/>
      <c r="H55" s="163"/>
      <c r="I55" s="163"/>
      <c r="J55" s="163"/>
      <c r="K55" s="167"/>
      <c r="L55" s="163"/>
      <c r="M55" s="193"/>
      <c r="N55" s="193"/>
      <c r="O55" s="194">
        <f t="shared" si="0"/>
        <v>0</v>
      </c>
      <c r="P55" s="164"/>
      <c r="Q55" s="163"/>
    </row>
    <row r="56" spans="1:17" s="61" customFormat="1" ht="15" customHeight="1" x14ac:dyDescent="0.2">
      <c r="A56" s="161"/>
      <c r="B56" s="162"/>
      <c r="C56" s="163"/>
      <c r="D56" s="163"/>
      <c r="E56" s="164"/>
      <c r="F56" s="164"/>
      <c r="G56" s="164"/>
      <c r="H56" s="163"/>
      <c r="I56" s="163"/>
      <c r="J56" s="163"/>
      <c r="K56" s="167"/>
      <c r="L56" s="163"/>
      <c r="M56" s="193"/>
      <c r="N56" s="193"/>
      <c r="O56" s="194">
        <f t="shared" si="0"/>
        <v>0</v>
      </c>
      <c r="P56" s="164"/>
      <c r="Q56" s="163"/>
    </row>
    <row r="57" spans="1:17" s="61" customFormat="1" ht="15" customHeight="1" x14ac:dyDescent="0.2">
      <c r="A57" s="161"/>
      <c r="B57" s="162"/>
      <c r="C57" s="163"/>
      <c r="D57" s="163"/>
      <c r="E57" s="164"/>
      <c r="F57" s="164"/>
      <c r="G57" s="164"/>
      <c r="H57" s="163"/>
      <c r="I57" s="163"/>
      <c r="J57" s="163"/>
      <c r="K57" s="167"/>
      <c r="L57" s="163"/>
      <c r="M57" s="193"/>
      <c r="N57" s="193"/>
      <c r="O57" s="194">
        <f t="shared" si="0"/>
        <v>0</v>
      </c>
      <c r="P57" s="164"/>
      <c r="Q57" s="163"/>
    </row>
    <row r="58" spans="1:17" s="61" customFormat="1" ht="15" customHeight="1" x14ac:dyDescent="0.2">
      <c r="A58" s="161"/>
      <c r="B58" s="162"/>
      <c r="C58" s="163"/>
      <c r="D58" s="163"/>
      <c r="E58" s="164"/>
      <c r="F58" s="164"/>
      <c r="G58" s="164"/>
      <c r="H58" s="163"/>
      <c r="I58" s="163"/>
      <c r="J58" s="163"/>
      <c r="K58" s="167"/>
      <c r="L58" s="163"/>
      <c r="M58" s="193"/>
      <c r="N58" s="193"/>
      <c r="O58" s="194">
        <f t="shared" si="0"/>
        <v>0</v>
      </c>
      <c r="P58" s="164"/>
      <c r="Q58" s="163"/>
    </row>
    <row r="59" spans="1:17" s="61" customFormat="1" ht="15" customHeight="1" x14ac:dyDescent="0.2">
      <c r="A59" s="161"/>
      <c r="B59" s="162"/>
      <c r="C59" s="163"/>
      <c r="D59" s="163"/>
      <c r="E59" s="164"/>
      <c r="F59" s="164"/>
      <c r="G59" s="164"/>
      <c r="H59" s="163"/>
      <c r="I59" s="163"/>
      <c r="J59" s="163"/>
      <c r="K59" s="167"/>
      <c r="L59" s="163"/>
      <c r="M59" s="193"/>
      <c r="N59" s="193"/>
      <c r="O59" s="194">
        <f t="shared" si="0"/>
        <v>0</v>
      </c>
      <c r="P59" s="164"/>
      <c r="Q59" s="163"/>
    </row>
    <row r="60" spans="1:17" s="61" customFormat="1" ht="15" customHeight="1" x14ac:dyDescent="0.2">
      <c r="A60" s="161"/>
      <c r="B60" s="162"/>
      <c r="C60" s="163"/>
      <c r="D60" s="163"/>
      <c r="E60" s="164"/>
      <c r="F60" s="164"/>
      <c r="G60" s="164"/>
      <c r="H60" s="163"/>
      <c r="I60" s="163"/>
      <c r="J60" s="163"/>
      <c r="K60" s="167"/>
      <c r="L60" s="163"/>
      <c r="M60" s="193"/>
      <c r="N60" s="193"/>
      <c r="O60" s="194">
        <f t="shared" si="0"/>
        <v>0</v>
      </c>
      <c r="P60" s="164"/>
      <c r="Q60" s="163"/>
    </row>
    <row r="61" spans="1:17" s="61" customFormat="1" ht="15" customHeight="1" x14ac:dyDescent="0.2">
      <c r="A61" s="161"/>
      <c r="B61" s="162"/>
      <c r="C61" s="163"/>
      <c r="D61" s="163"/>
      <c r="E61" s="164"/>
      <c r="F61" s="164"/>
      <c r="G61" s="164"/>
      <c r="H61" s="163"/>
      <c r="I61" s="163"/>
      <c r="J61" s="163"/>
      <c r="K61" s="167"/>
      <c r="L61" s="163"/>
      <c r="M61" s="193"/>
      <c r="N61" s="193"/>
      <c r="O61" s="194">
        <f t="shared" si="0"/>
        <v>0</v>
      </c>
      <c r="P61" s="164"/>
      <c r="Q61" s="163"/>
    </row>
    <row r="62" spans="1:17" s="61" customFormat="1" ht="15" customHeight="1" x14ac:dyDescent="0.2">
      <c r="A62" s="161"/>
      <c r="B62" s="162"/>
      <c r="C62" s="163"/>
      <c r="D62" s="163"/>
      <c r="E62" s="164"/>
      <c r="F62" s="164"/>
      <c r="G62" s="164"/>
      <c r="H62" s="163"/>
      <c r="I62" s="163"/>
      <c r="J62" s="163"/>
      <c r="K62" s="167"/>
      <c r="L62" s="163"/>
      <c r="M62" s="193"/>
      <c r="N62" s="193"/>
      <c r="O62" s="194">
        <f t="shared" si="0"/>
        <v>0</v>
      </c>
      <c r="P62" s="164"/>
      <c r="Q62" s="163"/>
    </row>
    <row r="63" spans="1:17" s="61" customFormat="1" ht="15" customHeight="1" x14ac:dyDescent="0.2">
      <c r="A63" s="161"/>
      <c r="B63" s="162"/>
      <c r="C63" s="163"/>
      <c r="D63" s="163"/>
      <c r="E63" s="164"/>
      <c r="F63" s="164"/>
      <c r="G63" s="164"/>
      <c r="H63" s="163"/>
      <c r="I63" s="163"/>
      <c r="J63" s="163"/>
      <c r="K63" s="167"/>
      <c r="L63" s="163"/>
      <c r="M63" s="193"/>
      <c r="N63" s="193"/>
      <c r="O63" s="194">
        <f t="shared" si="0"/>
        <v>0</v>
      </c>
      <c r="P63" s="164"/>
      <c r="Q63" s="163"/>
    </row>
    <row r="64" spans="1:17" s="61" customFormat="1" ht="15" customHeight="1" x14ac:dyDescent="0.2">
      <c r="A64" s="161"/>
      <c r="B64" s="162"/>
      <c r="C64" s="163"/>
      <c r="D64" s="163"/>
      <c r="E64" s="164"/>
      <c r="F64" s="164"/>
      <c r="G64" s="164"/>
      <c r="H64" s="163"/>
      <c r="I64" s="163"/>
      <c r="J64" s="163"/>
      <c r="K64" s="167"/>
      <c r="L64" s="163"/>
      <c r="M64" s="193"/>
      <c r="N64" s="193"/>
      <c r="O64" s="194">
        <f t="shared" si="0"/>
        <v>0</v>
      </c>
      <c r="P64" s="164"/>
      <c r="Q64" s="163"/>
    </row>
    <row r="65" spans="1:17" s="61" customFormat="1" ht="15" customHeight="1" x14ac:dyDescent="0.2">
      <c r="A65" s="161"/>
      <c r="B65" s="162"/>
      <c r="C65" s="163"/>
      <c r="D65" s="163"/>
      <c r="E65" s="164"/>
      <c r="F65" s="164"/>
      <c r="G65" s="164"/>
      <c r="H65" s="163"/>
      <c r="I65" s="163"/>
      <c r="J65" s="163"/>
      <c r="K65" s="167"/>
      <c r="L65" s="163"/>
      <c r="M65" s="193"/>
      <c r="N65" s="193"/>
      <c r="O65" s="194">
        <f t="shared" si="0"/>
        <v>0</v>
      </c>
      <c r="P65" s="164"/>
      <c r="Q65" s="163"/>
    </row>
    <row r="66" spans="1:17" s="61" customFormat="1" ht="15" customHeight="1" x14ac:dyDescent="0.2">
      <c r="A66" s="161"/>
      <c r="B66" s="162"/>
      <c r="C66" s="163"/>
      <c r="D66" s="163"/>
      <c r="E66" s="164"/>
      <c r="F66" s="164"/>
      <c r="G66" s="164"/>
      <c r="H66" s="163"/>
      <c r="I66" s="163"/>
      <c r="J66" s="163"/>
      <c r="K66" s="167"/>
      <c r="L66" s="163"/>
      <c r="M66" s="193"/>
      <c r="N66" s="193"/>
      <c r="O66" s="194">
        <f t="shared" si="0"/>
        <v>0</v>
      </c>
      <c r="P66" s="164"/>
      <c r="Q66" s="163"/>
    </row>
    <row r="67" spans="1:17" s="61" customFormat="1" ht="15" customHeight="1" x14ac:dyDescent="0.2">
      <c r="A67" s="161"/>
      <c r="B67" s="162"/>
      <c r="C67" s="163"/>
      <c r="D67" s="163"/>
      <c r="E67" s="164"/>
      <c r="F67" s="164"/>
      <c r="G67" s="164"/>
      <c r="H67" s="163"/>
      <c r="I67" s="163"/>
      <c r="J67" s="163"/>
      <c r="K67" s="167"/>
      <c r="L67" s="163"/>
      <c r="M67" s="193"/>
      <c r="N67" s="193"/>
      <c r="O67" s="194">
        <f t="shared" si="0"/>
        <v>0</v>
      </c>
      <c r="P67" s="164"/>
      <c r="Q67" s="163"/>
    </row>
    <row r="68" spans="1:17" s="61" customFormat="1" ht="15" customHeight="1" x14ac:dyDescent="0.2">
      <c r="A68" s="161"/>
      <c r="B68" s="162"/>
      <c r="C68" s="163"/>
      <c r="D68" s="163"/>
      <c r="E68" s="164"/>
      <c r="F68" s="164"/>
      <c r="G68" s="164"/>
      <c r="H68" s="163"/>
      <c r="I68" s="163"/>
      <c r="J68" s="163"/>
      <c r="K68" s="167"/>
      <c r="L68" s="163"/>
      <c r="M68" s="193"/>
      <c r="N68" s="193"/>
      <c r="O68" s="194">
        <f t="shared" si="0"/>
        <v>0</v>
      </c>
      <c r="P68" s="164"/>
      <c r="Q68" s="163"/>
    </row>
    <row r="69" spans="1:17" s="61" customFormat="1" ht="15" customHeight="1" x14ac:dyDescent="0.2">
      <c r="A69" s="161"/>
      <c r="B69" s="162"/>
      <c r="C69" s="163"/>
      <c r="D69" s="163"/>
      <c r="E69" s="164"/>
      <c r="F69" s="164"/>
      <c r="G69" s="164"/>
      <c r="H69" s="163"/>
      <c r="I69" s="163"/>
      <c r="J69" s="163"/>
      <c r="K69" s="167"/>
      <c r="L69" s="163"/>
      <c r="M69" s="193"/>
      <c r="N69" s="193"/>
      <c r="O69" s="194">
        <f t="shared" si="0"/>
        <v>0</v>
      </c>
      <c r="P69" s="164"/>
      <c r="Q69" s="163"/>
    </row>
    <row r="70" spans="1:17" s="61" customFormat="1" ht="15" customHeight="1" x14ac:dyDescent="0.2">
      <c r="A70" s="161"/>
      <c r="B70" s="162"/>
      <c r="C70" s="163"/>
      <c r="D70" s="163"/>
      <c r="E70" s="164"/>
      <c r="F70" s="164"/>
      <c r="G70" s="164"/>
      <c r="H70" s="163"/>
      <c r="I70" s="163"/>
      <c r="J70" s="163"/>
      <c r="K70" s="167"/>
      <c r="L70" s="163"/>
      <c r="M70" s="193"/>
      <c r="N70" s="193"/>
      <c r="O70" s="194">
        <f t="shared" si="0"/>
        <v>0</v>
      </c>
      <c r="P70" s="164"/>
      <c r="Q70" s="163"/>
    </row>
    <row r="71" spans="1:17" s="61" customFormat="1" ht="15" customHeight="1" x14ac:dyDescent="0.2">
      <c r="A71" s="161"/>
      <c r="B71" s="162"/>
      <c r="C71" s="163"/>
      <c r="D71" s="163"/>
      <c r="E71" s="164"/>
      <c r="F71" s="164"/>
      <c r="G71" s="164"/>
      <c r="H71" s="163"/>
      <c r="I71" s="163"/>
      <c r="J71" s="163"/>
      <c r="K71" s="167"/>
      <c r="L71" s="163"/>
      <c r="M71" s="193"/>
      <c r="N71" s="193"/>
      <c r="O71" s="194">
        <f t="shared" si="0"/>
        <v>0</v>
      </c>
      <c r="P71" s="164"/>
      <c r="Q71" s="163"/>
    </row>
    <row r="72" spans="1:17" s="61" customFormat="1" ht="15" customHeight="1" x14ac:dyDescent="0.2">
      <c r="A72" s="161"/>
      <c r="B72" s="162"/>
      <c r="C72" s="163"/>
      <c r="D72" s="163"/>
      <c r="E72" s="164"/>
      <c r="F72" s="164"/>
      <c r="G72" s="164"/>
      <c r="H72" s="163"/>
      <c r="I72" s="163"/>
      <c r="J72" s="163"/>
      <c r="K72" s="167"/>
      <c r="L72" s="163"/>
      <c r="M72" s="193"/>
      <c r="N72" s="193"/>
      <c r="O72" s="194">
        <f t="shared" si="0"/>
        <v>0</v>
      </c>
      <c r="P72" s="164"/>
      <c r="Q72" s="163"/>
    </row>
    <row r="73" spans="1:17" s="61" customFormat="1" ht="15" customHeight="1" x14ac:dyDescent="0.2">
      <c r="A73" s="161"/>
      <c r="B73" s="162"/>
      <c r="C73" s="163"/>
      <c r="D73" s="163"/>
      <c r="E73" s="164"/>
      <c r="F73" s="164"/>
      <c r="G73" s="164"/>
      <c r="H73" s="163"/>
      <c r="I73" s="163"/>
      <c r="J73" s="163"/>
      <c r="K73" s="167"/>
      <c r="L73" s="163"/>
      <c r="M73" s="193"/>
      <c r="N73" s="193"/>
      <c r="O73" s="194">
        <f t="shared" si="0"/>
        <v>0</v>
      </c>
      <c r="P73" s="164"/>
      <c r="Q73" s="163"/>
    </row>
    <row r="74" spans="1:17" s="61" customFormat="1" ht="15" customHeight="1" x14ac:dyDescent="0.2">
      <c r="A74" s="161"/>
      <c r="B74" s="162"/>
      <c r="C74" s="163"/>
      <c r="D74" s="163"/>
      <c r="E74" s="164"/>
      <c r="F74" s="164"/>
      <c r="G74" s="164"/>
      <c r="H74" s="163"/>
      <c r="I74" s="163"/>
      <c r="J74" s="163"/>
      <c r="K74" s="167"/>
      <c r="L74" s="163"/>
      <c r="M74" s="193"/>
      <c r="N74" s="193"/>
      <c r="O74" s="194">
        <f t="shared" si="0"/>
        <v>0</v>
      </c>
      <c r="P74" s="164"/>
      <c r="Q74" s="163"/>
    </row>
    <row r="75" spans="1:17" s="61" customFormat="1" ht="15" customHeight="1" x14ac:dyDescent="0.2">
      <c r="A75" s="161"/>
      <c r="B75" s="162"/>
      <c r="C75" s="163"/>
      <c r="D75" s="163"/>
      <c r="E75" s="164"/>
      <c r="F75" s="164"/>
      <c r="G75" s="164"/>
      <c r="H75" s="163"/>
      <c r="I75" s="163"/>
      <c r="J75" s="163"/>
      <c r="K75" s="167"/>
      <c r="L75" s="163"/>
      <c r="M75" s="193"/>
      <c r="N75" s="193"/>
      <c r="O75" s="194">
        <f t="shared" si="0"/>
        <v>0</v>
      </c>
      <c r="P75" s="164"/>
      <c r="Q75" s="163"/>
    </row>
    <row r="76" spans="1:17" s="61" customFormat="1" ht="15" customHeight="1" x14ac:dyDescent="0.2">
      <c r="A76" s="161"/>
      <c r="B76" s="162"/>
      <c r="C76" s="163"/>
      <c r="D76" s="163"/>
      <c r="E76" s="164"/>
      <c r="F76" s="164"/>
      <c r="G76" s="164"/>
      <c r="H76" s="163"/>
      <c r="I76" s="163"/>
      <c r="J76" s="163"/>
      <c r="K76" s="167"/>
      <c r="L76" s="163"/>
      <c r="M76" s="193"/>
      <c r="N76" s="193"/>
      <c r="O76" s="194">
        <f t="shared" si="0"/>
        <v>0</v>
      </c>
      <c r="P76" s="164"/>
      <c r="Q76" s="163"/>
    </row>
    <row r="77" spans="1:17" s="61" customFormat="1" ht="15" customHeight="1" x14ac:dyDescent="0.2">
      <c r="A77" s="161"/>
      <c r="B77" s="162"/>
      <c r="C77" s="163"/>
      <c r="D77" s="163"/>
      <c r="E77" s="164"/>
      <c r="F77" s="164"/>
      <c r="G77" s="164"/>
      <c r="H77" s="163"/>
      <c r="I77" s="163"/>
      <c r="J77" s="163"/>
      <c r="K77" s="167"/>
      <c r="L77" s="163"/>
      <c r="M77" s="193"/>
      <c r="N77" s="193"/>
      <c r="O77" s="194">
        <f t="shared" si="0"/>
        <v>0</v>
      </c>
      <c r="P77" s="164"/>
      <c r="Q77" s="163"/>
    </row>
    <row r="78" spans="1:17" s="61" customFormat="1" ht="15" customHeight="1" x14ac:dyDescent="0.2">
      <c r="A78" s="161"/>
      <c r="B78" s="162"/>
      <c r="C78" s="163"/>
      <c r="D78" s="163"/>
      <c r="E78" s="164"/>
      <c r="F78" s="164"/>
      <c r="G78" s="164"/>
      <c r="H78" s="163"/>
      <c r="I78" s="163"/>
      <c r="J78" s="163"/>
      <c r="K78" s="167"/>
      <c r="L78" s="163"/>
      <c r="M78" s="193"/>
      <c r="N78" s="193"/>
      <c r="O78" s="194">
        <f t="shared" si="0"/>
        <v>0</v>
      </c>
      <c r="P78" s="164"/>
      <c r="Q78" s="163"/>
    </row>
    <row r="79" spans="1:17" s="61" customFormat="1" ht="15" customHeight="1" x14ac:dyDescent="0.2">
      <c r="A79" s="161"/>
      <c r="B79" s="162"/>
      <c r="C79" s="163"/>
      <c r="D79" s="163"/>
      <c r="E79" s="164"/>
      <c r="F79" s="164"/>
      <c r="G79" s="164"/>
      <c r="H79" s="163"/>
      <c r="I79" s="163"/>
      <c r="J79" s="163"/>
      <c r="K79" s="167"/>
      <c r="L79" s="163"/>
      <c r="M79" s="193"/>
      <c r="N79" s="193"/>
      <c r="O79" s="194">
        <f t="shared" si="0"/>
        <v>0</v>
      </c>
      <c r="P79" s="164"/>
      <c r="Q79" s="163"/>
    </row>
    <row r="80" spans="1:17" s="61" customFormat="1" ht="15" customHeight="1" x14ac:dyDescent="0.2">
      <c r="A80" s="161"/>
      <c r="B80" s="162"/>
      <c r="C80" s="163"/>
      <c r="D80" s="163"/>
      <c r="E80" s="164"/>
      <c r="F80" s="164"/>
      <c r="G80" s="164"/>
      <c r="H80" s="163"/>
      <c r="I80" s="163"/>
      <c r="J80" s="163"/>
      <c r="K80" s="167"/>
      <c r="L80" s="163"/>
      <c r="M80" s="193"/>
      <c r="N80" s="193"/>
      <c r="O80" s="194">
        <f t="shared" si="0"/>
        <v>0</v>
      </c>
      <c r="P80" s="164"/>
      <c r="Q80" s="163"/>
    </row>
    <row r="81" spans="1:17" s="61" customFormat="1" ht="15" customHeight="1" x14ac:dyDescent="0.2">
      <c r="A81" s="161"/>
      <c r="B81" s="162"/>
      <c r="C81" s="163"/>
      <c r="D81" s="163"/>
      <c r="E81" s="164"/>
      <c r="F81" s="164"/>
      <c r="G81" s="164"/>
      <c r="H81" s="163"/>
      <c r="I81" s="163"/>
      <c r="J81" s="163"/>
      <c r="K81" s="167"/>
      <c r="L81" s="163"/>
      <c r="M81" s="193"/>
      <c r="N81" s="193"/>
      <c r="O81" s="194">
        <f t="shared" si="0"/>
        <v>0</v>
      </c>
      <c r="P81" s="164"/>
      <c r="Q81" s="163"/>
    </row>
    <row r="82" spans="1:17" s="61" customFormat="1" ht="15" customHeight="1" x14ac:dyDescent="0.2">
      <c r="A82" s="161"/>
      <c r="B82" s="162"/>
      <c r="C82" s="163"/>
      <c r="D82" s="163"/>
      <c r="E82" s="164"/>
      <c r="F82" s="164"/>
      <c r="G82" s="164"/>
      <c r="H82" s="163"/>
      <c r="I82" s="163"/>
      <c r="J82" s="163"/>
      <c r="K82" s="167"/>
      <c r="L82" s="163"/>
      <c r="M82" s="193"/>
      <c r="N82" s="193"/>
      <c r="O82" s="194">
        <f t="shared" si="0"/>
        <v>0</v>
      </c>
      <c r="P82" s="164"/>
      <c r="Q82" s="163"/>
    </row>
    <row r="83" spans="1:17" s="61" customFormat="1" ht="15" customHeight="1" x14ac:dyDescent="0.2">
      <c r="A83" s="161"/>
      <c r="B83" s="162"/>
      <c r="C83" s="163"/>
      <c r="D83" s="163"/>
      <c r="E83" s="164"/>
      <c r="F83" s="164"/>
      <c r="G83" s="164"/>
      <c r="H83" s="163"/>
      <c r="I83" s="163"/>
      <c r="J83" s="163"/>
      <c r="K83" s="167"/>
      <c r="L83" s="163"/>
      <c r="M83" s="193"/>
      <c r="N83" s="193"/>
      <c r="O83" s="194">
        <f t="shared" si="0"/>
        <v>0</v>
      </c>
      <c r="P83" s="164"/>
      <c r="Q83" s="163"/>
    </row>
    <row r="84" spans="1:17" s="61" customFormat="1" ht="15" customHeight="1" x14ac:dyDescent="0.2">
      <c r="A84" s="161"/>
      <c r="B84" s="162"/>
      <c r="C84" s="163"/>
      <c r="D84" s="163"/>
      <c r="E84" s="164"/>
      <c r="F84" s="164"/>
      <c r="G84" s="164"/>
      <c r="H84" s="163"/>
      <c r="I84" s="163"/>
      <c r="J84" s="163"/>
      <c r="K84" s="167"/>
      <c r="L84" s="163"/>
      <c r="M84" s="193"/>
      <c r="N84" s="193"/>
      <c r="O84" s="194">
        <f t="shared" si="0"/>
        <v>0</v>
      </c>
      <c r="P84" s="164"/>
      <c r="Q84" s="163"/>
    </row>
    <row r="85" spans="1:17" s="61" customFormat="1" ht="15" customHeight="1" x14ac:dyDescent="0.2">
      <c r="A85" s="161"/>
      <c r="B85" s="162"/>
      <c r="C85" s="163"/>
      <c r="D85" s="163"/>
      <c r="E85" s="164"/>
      <c r="F85" s="164"/>
      <c r="G85" s="164"/>
      <c r="H85" s="163"/>
      <c r="I85" s="163"/>
      <c r="J85" s="163"/>
      <c r="K85" s="167"/>
      <c r="L85" s="163"/>
      <c r="M85" s="193"/>
      <c r="N85" s="193"/>
      <c r="O85" s="194">
        <f t="shared" si="0"/>
        <v>0</v>
      </c>
      <c r="P85" s="164"/>
      <c r="Q85" s="163"/>
    </row>
    <row r="86" spans="1:17" s="61" customFormat="1" ht="15" customHeight="1" x14ac:dyDescent="0.2">
      <c r="A86" s="161"/>
      <c r="B86" s="162"/>
      <c r="C86" s="163"/>
      <c r="D86" s="163"/>
      <c r="E86" s="164"/>
      <c r="F86" s="164"/>
      <c r="G86" s="164"/>
      <c r="H86" s="163"/>
      <c r="I86" s="163"/>
      <c r="J86" s="163"/>
      <c r="K86" s="167"/>
      <c r="L86" s="163"/>
      <c r="M86" s="193"/>
      <c r="N86" s="193"/>
      <c r="O86" s="194">
        <f t="shared" si="0"/>
        <v>0</v>
      </c>
      <c r="P86" s="164"/>
      <c r="Q86" s="163"/>
    </row>
    <row r="87" spans="1:17" s="61" customFormat="1" ht="15" customHeight="1" x14ac:dyDescent="0.2">
      <c r="A87" s="161"/>
      <c r="B87" s="162"/>
      <c r="C87" s="163"/>
      <c r="D87" s="163"/>
      <c r="E87" s="164"/>
      <c r="F87" s="164"/>
      <c r="G87" s="164"/>
      <c r="H87" s="163"/>
      <c r="I87" s="163"/>
      <c r="J87" s="163"/>
      <c r="K87" s="167"/>
      <c r="L87" s="163"/>
      <c r="M87" s="193"/>
      <c r="N87" s="193"/>
      <c r="O87" s="194">
        <f t="shared" si="0"/>
        <v>0</v>
      </c>
      <c r="P87" s="164"/>
      <c r="Q87" s="163"/>
    </row>
    <row r="88" spans="1:17" s="61" customFormat="1" ht="15" customHeight="1" x14ac:dyDescent="0.2">
      <c r="A88" s="161"/>
      <c r="B88" s="162"/>
      <c r="C88" s="163"/>
      <c r="D88" s="163"/>
      <c r="E88" s="164"/>
      <c r="F88" s="164"/>
      <c r="G88" s="164"/>
      <c r="H88" s="163"/>
      <c r="I88" s="163"/>
      <c r="J88" s="163"/>
      <c r="K88" s="167"/>
      <c r="L88" s="163"/>
      <c r="M88" s="193"/>
      <c r="N88" s="193"/>
      <c r="O88" s="194">
        <f t="shared" si="0"/>
        <v>0</v>
      </c>
      <c r="P88" s="164"/>
      <c r="Q88" s="163"/>
    </row>
    <row r="89" spans="1:17" s="61" customFormat="1" ht="15" customHeight="1" x14ac:dyDescent="0.2">
      <c r="A89" s="161"/>
      <c r="B89" s="162"/>
      <c r="C89" s="163"/>
      <c r="D89" s="163"/>
      <c r="E89" s="164"/>
      <c r="F89" s="164"/>
      <c r="G89" s="164"/>
      <c r="H89" s="163"/>
      <c r="I89" s="163"/>
      <c r="J89" s="163"/>
      <c r="K89" s="167"/>
      <c r="L89" s="163"/>
      <c r="M89" s="193"/>
      <c r="N89" s="193"/>
      <c r="O89" s="194">
        <f t="shared" si="0"/>
        <v>0</v>
      </c>
      <c r="P89" s="164"/>
      <c r="Q89" s="163"/>
    </row>
    <row r="90" spans="1:17" s="61" customFormat="1" ht="15" customHeight="1" x14ac:dyDescent="0.2">
      <c r="A90" s="161"/>
      <c r="B90" s="162"/>
      <c r="C90" s="163"/>
      <c r="D90" s="163"/>
      <c r="E90" s="164"/>
      <c r="F90" s="164"/>
      <c r="G90" s="164"/>
      <c r="H90" s="163"/>
      <c r="I90" s="163"/>
      <c r="J90" s="163"/>
      <c r="K90" s="167"/>
      <c r="L90" s="163"/>
      <c r="M90" s="193"/>
      <c r="N90" s="193"/>
      <c r="O90" s="194">
        <f t="shared" si="0"/>
        <v>0</v>
      </c>
      <c r="P90" s="164"/>
      <c r="Q90" s="163"/>
    </row>
    <row r="91" spans="1:17" s="61" customFormat="1" ht="15" customHeight="1" x14ac:dyDescent="0.2">
      <c r="A91" s="161"/>
      <c r="B91" s="162"/>
      <c r="C91" s="163"/>
      <c r="D91" s="163"/>
      <c r="E91" s="164"/>
      <c r="F91" s="164"/>
      <c r="G91" s="164"/>
      <c r="H91" s="163"/>
      <c r="I91" s="163"/>
      <c r="J91" s="163"/>
      <c r="K91" s="167"/>
      <c r="L91" s="163"/>
      <c r="M91" s="193"/>
      <c r="N91" s="193"/>
      <c r="O91" s="194">
        <f t="shared" si="0"/>
        <v>0</v>
      </c>
      <c r="P91" s="164"/>
      <c r="Q91" s="163"/>
    </row>
    <row r="92" spans="1:17" s="61" customFormat="1" ht="15" customHeight="1" x14ac:dyDescent="0.2">
      <c r="A92" s="161"/>
      <c r="B92" s="162"/>
      <c r="C92" s="163"/>
      <c r="D92" s="163"/>
      <c r="E92" s="164"/>
      <c r="F92" s="164"/>
      <c r="G92" s="164"/>
      <c r="H92" s="163"/>
      <c r="I92" s="163"/>
      <c r="J92" s="163"/>
      <c r="K92" s="167"/>
      <c r="L92" s="163"/>
      <c r="M92" s="193"/>
      <c r="N92" s="193"/>
      <c r="O92" s="194">
        <f t="shared" si="0"/>
        <v>0</v>
      </c>
      <c r="P92" s="164"/>
      <c r="Q92" s="163"/>
    </row>
    <row r="93" spans="1:17" s="61" customFormat="1" ht="15" customHeight="1" x14ac:dyDescent="0.2">
      <c r="A93" s="161"/>
      <c r="B93" s="162"/>
      <c r="C93" s="163"/>
      <c r="D93" s="163"/>
      <c r="E93" s="164"/>
      <c r="F93" s="164"/>
      <c r="G93" s="164"/>
      <c r="H93" s="163"/>
      <c r="I93" s="163"/>
      <c r="J93" s="163"/>
      <c r="K93" s="167"/>
      <c r="L93" s="163"/>
      <c r="M93" s="193"/>
      <c r="N93" s="193"/>
      <c r="O93" s="194">
        <f t="shared" si="0"/>
        <v>0</v>
      </c>
      <c r="P93" s="164"/>
      <c r="Q93" s="163"/>
    </row>
    <row r="94" spans="1:17" s="61" customFormat="1" ht="15" customHeight="1" x14ac:dyDescent="0.2">
      <c r="A94" s="161"/>
      <c r="B94" s="162"/>
      <c r="C94" s="163"/>
      <c r="D94" s="163"/>
      <c r="E94" s="164"/>
      <c r="F94" s="164"/>
      <c r="G94" s="164"/>
      <c r="H94" s="163"/>
      <c r="I94" s="163"/>
      <c r="J94" s="163"/>
      <c r="K94" s="167"/>
      <c r="L94" s="163"/>
      <c r="M94" s="193"/>
      <c r="N94" s="193"/>
      <c r="O94" s="194">
        <f t="shared" si="0"/>
        <v>0</v>
      </c>
      <c r="P94" s="164"/>
      <c r="Q94" s="163"/>
    </row>
    <row r="95" spans="1:17" s="61" customFormat="1" ht="15" customHeight="1" x14ac:dyDescent="0.2">
      <c r="A95" s="161"/>
      <c r="B95" s="162"/>
      <c r="C95" s="163"/>
      <c r="D95" s="163"/>
      <c r="E95" s="164"/>
      <c r="F95" s="164"/>
      <c r="G95" s="164"/>
      <c r="H95" s="163"/>
      <c r="I95" s="163"/>
      <c r="J95" s="163"/>
      <c r="K95" s="167"/>
      <c r="L95" s="163"/>
      <c r="M95" s="193"/>
      <c r="N95" s="193"/>
      <c r="O95" s="194">
        <f t="shared" si="0"/>
        <v>0</v>
      </c>
      <c r="P95" s="164"/>
      <c r="Q95" s="163"/>
    </row>
    <row r="96" spans="1:17" s="61" customFormat="1" ht="15" customHeight="1" x14ac:dyDescent="0.2">
      <c r="A96" s="161"/>
      <c r="B96" s="162"/>
      <c r="C96" s="163"/>
      <c r="D96" s="163"/>
      <c r="E96" s="164"/>
      <c r="F96" s="164"/>
      <c r="G96" s="164"/>
      <c r="H96" s="163"/>
      <c r="I96" s="163"/>
      <c r="J96" s="163"/>
      <c r="K96" s="167"/>
      <c r="L96" s="163"/>
      <c r="M96" s="193"/>
      <c r="N96" s="193"/>
      <c r="O96" s="194">
        <f t="shared" si="0"/>
        <v>0</v>
      </c>
      <c r="P96" s="164"/>
      <c r="Q96" s="163"/>
    </row>
    <row r="97" spans="1:17" s="61" customFormat="1" ht="15" customHeight="1" x14ac:dyDescent="0.2">
      <c r="A97" s="161"/>
      <c r="B97" s="162"/>
      <c r="C97" s="163"/>
      <c r="D97" s="163"/>
      <c r="E97" s="164"/>
      <c r="F97" s="164"/>
      <c r="G97" s="164"/>
      <c r="H97" s="163"/>
      <c r="I97" s="163"/>
      <c r="J97" s="163"/>
      <c r="K97" s="167"/>
      <c r="L97" s="163"/>
      <c r="M97" s="193"/>
      <c r="N97" s="193"/>
      <c r="O97" s="194">
        <f t="shared" si="0"/>
        <v>0</v>
      </c>
      <c r="P97" s="164"/>
      <c r="Q97" s="163"/>
    </row>
    <row r="98" spans="1:17" s="61" customFormat="1" ht="15" customHeight="1" x14ac:dyDescent="0.2">
      <c r="A98" s="161"/>
      <c r="B98" s="162"/>
      <c r="C98" s="163"/>
      <c r="D98" s="163"/>
      <c r="E98" s="164"/>
      <c r="F98" s="164"/>
      <c r="G98" s="164"/>
      <c r="H98" s="163"/>
      <c r="I98" s="163"/>
      <c r="J98" s="163"/>
      <c r="K98" s="167"/>
      <c r="L98" s="163"/>
      <c r="M98" s="193"/>
      <c r="N98" s="193"/>
      <c r="O98" s="194">
        <f t="shared" si="0"/>
        <v>0</v>
      </c>
      <c r="P98" s="164"/>
      <c r="Q98" s="163"/>
    </row>
    <row r="99" spans="1:17" s="61" customFormat="1" ht="15" customHeight="1" x14ac:dyDescent="0.2">
      <c r="A99" s="161"/>
      <c r="B99" s="162"/>
      <c r="C99" s="163"/>
      <c r="D99" s="163"/>
      <c r="E99" s="164"/>
      <c r="F99" s="164"/>
      <c r="G99" s="164"/>
      <c r="H99" s="163"/>
      <c r="I99" s="163"/>
      <c r="J99" s="163"/>
      <c r="K99" s="167"/>
      <c r="L99" s="163"/>
      <c r="M99" s="193"/>
      <c r="N99" s="193"/>
      <c r="O99" s="194">
        <f t="shared" si="0"/>
        <v>0</v>
      </c>
      <c r="P99" s="164"/>
      <c r="Q99" s="163"/>
    </row>
    <row r="100" spans="1:17" s="61" customFormat="1" ht="15" customHeight="1" x14ac:dyDescent="0.2">
      <c r="A100" s="161"/>
      <c r="B100" s="162"/>
      <c r="C100" s="163"/>
      <c r="D100" s="163"/>
      <c r="E100" s="164"/>
      <c r="F100" s="164"/>
      <c r="G100" s="164"/>
      <c r="H100" s="163"/>
      <c r="I100" s="163"/>
      <c r="J100" s="163"/>
      <c r="K100" s="167"/>
      <c r="L100" s="163"/>
      <c r="M100" s="193"/>
      <c r="N100" s="193"/>
      <c r="O100" s="194">
        <f t="shared" si="0"/>
        <v>0</v>
      </c>
      <c r="P100" s="164"/>
      <c r="Q100" s="163"/>
    </row>
    <row r="101" spans="1:17" s="61" customFormat="1" ht="15" customHeight="1" x14ac:dyDescent="0.2">
      <c r="A101" s="161"/>
      <c r="B101" s="162"/>
      <c r="C101" s="163"/>
      <c r="D101" s="163"/>
      <c r="E101" s="164"/>
      <c r="F101" s="164"/>
      <c r="G101" s="164"/>
      <c r="H101" s="163"/>
      <c r="I101" s="163"/>
      <c r="J101" s="163"/>
      <c r="K101" s="167"/>
      <c r="L101" s="163"/>
      <c r="M101" s="193"/>
      <c r="N101" s="193"/>
      <c r="O101" s="194">
        <f t="shared" si="0"/>
        <v>0</v>
      </c>
      <c r="P101" s="164"/>
      <c r="Q101" s="163"/>
    </row>
    <row r="102" spans="1:17" s="61" customFormat="1" ht="15" customHeight="1" x14ac:dyDescent="0.2">
      <c r="A102" s="161"/>
      <c r="B102" s="162"/>
      <c r="C102" s="163"/>
      <c r="D102" s="163"/>
      <c r="E102" s="164"/>
      <c r="F102" s="164"/>
      <c r="G102" s="164"/>
      <c r="H102" s="163"/>
      <c r="I102" s="163"/>
      <c r="J102" s="163"/>
      <c r="K102" s="167"/>
      <c r="L102" s="163"/>
      <c r="M102" s="193"/>
      <c r="N102" s="193"/>
      <c r="O102" s="194">
        <f t="shared" si="0"/>
        <v>0</v>
      </c>
      <c r="P102" s="164"/>
      <c r="Q102" s="163"/>
    </row>
    <row r="103" spans="1:17" s="61" customFormat="1" ht="15" customHeight="1" x14ac:dyDescent="0.2">
      <c r="A103" s="161"/>
      <c r="B103" s="162"/>
      <c r="C103" s="163"/>
      <c r="D103" s="163"/>
      <c r="E103" s="164"/>
      <c r="F103" s="164"/>
      <c r="G103" s="164"/>
      <c r="H103" s="163"/>
      <c r="I103" s="163"/>
      <c r="J103" s="163"/>
      <c r="K103" s="167"/>
      <c r="L103" s="163"/>
      <c r="M103" s="193"/>
      <c r="N103" s="193"/>
      <c r="O103" s="194">
        <f t="shared" si="0"/>
        <v>0</v>
      </c>
      <c r="P103" s="164"/>
      <c r="Q103" s="163"/>
    </row>
    <row r="104" spans="1:17" s="61" customFormat="1" ht="15" customHeight="1" x14ac:dyDescent="0.2">
      <c r="A104" s="161"/>
      <c r="B104" s="162"/>
      <c r="C104" s="163"/>
      <c r="D104" s="163"/>
      <c r="E104" s="164"/>
      <c r="F104" s="164"/>
      <c r="G104" s="164"/>
      <c r="H104" s="163"/>
      <c r="I104" s="163"/>
      <c r="J104" s="163"/>
      <c r="K104" s="167"/>
      <c r="L104" s="163"/>
      <c r="M104" s="193"/>
      <c r="N104" s="193"/>
      <c r="O104" s="194">
        <f t="shared" si="0"/>
        <v>0</v>
      </c>
      <c r="P104" s="164"/>
      <c r="Q104" s="163"/>
    </row>
    <row r="105" spans="1:17" s="61" customFormat="1" ht="15" customHeight="1" x14ac:dyDescent="0.2">
      <c r="A105" s="161"/>
      <c r="B105" s="162"/>
      <c r="C105" s="163"/>
      <c r="D105" s="163"/>
      <c r="E105" s="164"/>
      <c r="F105" s="164"/>
      <c r="G105" s="164"/>
      <c r="H105" s="163"/>
      <c r="I105" s="163"/>
      <c r="J105" s="163"/>
      <c r="K105" s="167"/>
      <c r="L105" s="163"/>
      <c r="M105" s="193"/>
      <c r="N105" s="193"/>
      <c r="O105" s="194">
        <f t="shared" si="0"/>
        <v>0</v>
      </c>
      <c r="P105" s="164"/>
      <c r="Q105" s="163"/>
    </row>
    <row r="106" spans="1:17" s="61" customFormat="1" ht="15" customHeight="1" x14ac:dyDescent="0.2">
      <c r="A106" s="161"/>
      <c r="B106" s="162"/>
      <c r="C106" s="163"/>
      <c r="D106" s="163"/>
      <c r="E106" s="164"/>
      <c r="F106" s="164"/>
      <c r="G106" s="164"/>
      <c r="H106" s="163"/>
      <c r="I106" s="163"/>
      <c r="J106" s="163"/>
      <c r="K106" s="167"/>
      <c r="L106" s="163"/>
      <c r="M106" s="193"/>
      <c r="N106" s="193"/>
      <c r="O106" s="194">
        <f t="shared" si="0"/>
        <v>0</v>
      </c>
      <c r="P106" s="164"/>
      <c r="Q106" s="163"/>
    </row>
    <row r="107" spans="1:17" s="61" customFormat="1" ht="15" customHeight="1" x14ac:dyDescent="0.2">
      <c r="A107" s="161"/>
      <c r="B107" s="162"/>
      <c r="C107" s="163"/>
      <c r="D107" s="163"/>
      <c r="E107" s="164"/>
      <c r="F107" s="164"/>
      <c r="G107" s="164"/>
      <c r="H107" s="163"/>
      <c r="I107" s="163"/>
      <c r="J107" s="163"/>
      <c r="K107" s="167"/>
      <c r="L107" s="163"/>
      <c r="M107" s="193"/>
      <c r="N107" s="193"/>
      <c r="O107" s="194">
        <f t="shared" si="0"/>
        <v>0</v>
      </c>
      <c r="P107" s="164"/>
      <c r="Q107" s="163"/>
    </row>
    <row r="108" spans="1:17" s="61" customFormat="1" ht="15" customHeight="1" x14ac:dyDescent="0.2">
      <c r="A108" s="161"/>
      <c r="B108" s="162"/>
      <c r="C108" s="163"/>
      <c r="D108" s="163"/>
      <c r="E108" s="164"/>
      <c r="F108" s="164"/>
      <c r="G108" s="164"/>
      <c r="H108" s="163"/>
      <c r="I108" s="163"/>
      <c r="J108" s="163"/>
      <c r="K108" s="167"/>
      <c r="L108" s="163"/>
      <c r="M108" s="193"/>
      <c r="N108" s="193"/>
      <c r="O108" s="194">
        <f t="shared" si="0"/>
        <v>0</v>
      </c>
      <c r="P108" s="164"/>
      <c r="Q108" s="163"/>
    </row>
    <row r="109" spans="1:17" s="61" customFormat="1" ht="15" customHeight="1" x14ac:dyDescent="0.2">
      <c r="A109" s="161"/>
      <c r="B109" s="162"/>
      <c r="C109" s="163"/>
      <c r="D109" s="163"/>
      <c r="E109" s="164"/>
      <c r="F109" s="164"/>
      <c r="G109" s="164"/>
      <c r="H109" s="163"/>
      <c r="I109" s="163"/>
      <c r="J109" s="163"/>
      <c r="K109" s="167"/>
      <c r="L109" s="163"/>
      <c r="M109" s="193"/>
      <c r="N109" s="193"/>
      <c r="O109" s="194">
        <f t="shared" si="0"/>
        <v>0</v>
      </c>
      <c r="P109" s="164"/>
      <c r="Q109" s="163"/>
    </row>
    <row r="110" spans="1:17" s="61" customFormat="1" ht="15" customHeight="1" x14ac:dyDescent="0.2">
      <c r="A110" s="161"/>
      <c r="B110" s="162"/>
      <c r="C110" s="163"/>
      <c r="D110" s="163"/>
      <c r="E110" s="164"/>
      <c r="F110" s="164"/>
      <c r="G110" s="164"/>
      <c r="H110" s="163"/>
      <c r="I110" s="163"/>
      <c r="J110" s="163"/>
      <c r="K110" s="167"/>
      <c r="L110" s="163"/>
      <c r="M110" s="193"/>
      <c r="N110" s="193"/>
      <c r="O110" s="194">
        <f t="shared" si="0"/>
        <v>0</v>
      </c>
      <c r="P110" s="164"/>
      <c r="Q110" s="163"/>
    </row>
    <row r="111" spans="1:17" s="61" customFormat="1" ht="15" customHeight="1" x14ac:dyDescent="0.2">
      <c r="A111" s="161"/>
      <c r="B111" s="162"/>
      <c r="C111" s="163"/>
      <c r="D111" s="163"/>
      <c r="E111" s="164"/>
      <c r="F111" s="164"/>
      <c r="G111" s="164"/>
      <c r="H111" s="163"/>
      <c r="I111" s="163"/>
      <c r="J111" s="163"/>
      <c r="K111" s="167"/>
      <c r="L111" s="163"/>
      <c r="M111" s="193"/>
      <c r="N111" s="193"/>
      <c r="O111" s="194">
        <f t="shared" si="0"/>
        <v>0</v>
      </c>
      <c r="P111" s="164"/>
      <c r="Q111" s="163"/>
    </row>
    <row r="112" spans="1:17" s="61" customFormat="1" ht="15" customHeight="1" x14ac:dyDescent="0.2">
      <c r="A112" s="161"/>
      <c r="B112" s="162"/>
      <c r="C112" s="163"/>
      <c r="D112" s="163"/>
      <c r="E112" s="164"/>
      <c r="F112" s="164"/>
      <c r="G112" s="164"/>
      <c r="H112" s="163"/>
      <c r="I112" s="163"/>
      <c r="J112" s="163"/>
      <c r="K112" s="167"/>
      <c r="L112" s="163"/>
      <c r="M112" s="193"/>
      <c r="N112" s="193"/>
      <c r="O112" s="194">
        <f t="shared" si="0"/>
        <v>0</v>
      </c>
      <c r="P112" s="164"/>
      <c r="Q112" s="163"/>
    </row>
    <row r="113" spans="1:17" s="61" customFormat="1" ht="15" customHeight="1" x14ac:dyDescent="0.2">
      <c r="A113" s="161"/>
      <c r="B113" s="162"/>
      <c r="C113" s="163"/>
      <c r="D113" s="163"/>
      <c r="E113" s="164"/>
      <c r="F113" s="164"/>
      <c r="G113" s="164"/>
      <c r="H113" s="163"/>
      <c r="I113" s="163"/>
      <c r="J113" s="163"/>
      <c r="K113" s="167"/>
      <c r="L113" s="163"/>
      <c r="M113" s="193"/>
      <c r="N113" s="193"/>
      <c r="O113" s="194">
        <f t="shared" si="0"/>
        <v>0</v>
      </c>
      <c r="P113" s="164"/>
      <c r="Q113" s="163"/>
    </row>
    <row r="114" spans="1:17" s="61" customFormat="1" ht="15" customHeight="1" x14ac:dyDescent="0.2">
      <c r="A114" s="161"/>
      <c r="B114" s="162"/>
      <c r="C114" s="163"/>
      <c r="D114" s="163"/>
      <c r="E114" s="164"/>
      <c r="F114" s="164"/>
      <c r="G114" s="164"/>
      <c r="H114" s="163"/>
      <c r="I114" s="163"/>
      <c r="J114" s="163"/>
      <c r="K114" s="167"/>
      <c r="L114" s="163"/>
      <c r="M114" s="193"/>
      <c r="N114" s="193"/>
      <c r="O114" s="194">
        <f t="shared" si="0"/>
        <v>0</v>
      </c>
      <c r="P114" s="164"/>
      <c r="Q114" s="163"/>
    </row>
    <row r="115" spans="1:17" s="61" customFormat="1" ht="15" customHeight="1" x14ac:dyDescent="0.2">
      <c r="A115" s="161"/>
      <c r="B115" s="162"/>
      <c r="C115" s="163"/>
      <c r="D115" s="163"/>
      <c r="E115" s="164"/>
      <c r="F115" s="164"/>
      <c r="G115" s="164"/>
      <c r="H115" s="163"/>
      <c r="I115" s="163"/>
      <c r="J115" s="163"/>
      <c r="K115" s="167"/>
      <c r="L115" s="163"/>
      <c r="M115" s="193"/>
      <c r="N115" s="193"/>
      <c r="O115" s="194">
        <f t="shared" si="0"/>
        <v>0</v>
      </c>
      <c r="P115" s="164"/>
      <c r="Q115" s="163"/>
    </row>
    <row r="116" spans="1:17" s="61" customFormat="1" ht="15" customHeight="1" x14ac:dyDescent="0.2">
      <c r="A116" s="161"/>
      <c r="B116" s="162"/>
      <c r="C116" s="163"/>
      <c r="D116" s="163"/>
      <c r="E116" s="164"/>
      <c r="F116" s="164"/>
      <c r="G116" s="164"/>
      <c r="H116" s="163"/>
      <c r="I116" s="163"/>
      <c r="J116" s="163"/>
      <c r="K116" s="167"/>
      <c r="L116" s="163"/>
      <c r="M116" s="193"/>
      <c r="N116" s="193"/>
      <c r="O116" s="194">
        <f t="shared" si="0"/>
        <v>0</v>
      </c>
      <c r="P116" s="164"/>
      <c r="Q116" s="163"/>
    </row>
    <row r="117" spans="1:17" s="61" customFormat="1" ht="15" customHeight="1" x14ac:dyDescent="0.2">
      <c r="A117" s="161"/>
      <c r="B117" s="162"/>
      <c r="C117" s="163"/>
      <c r="D117" s="163"/>
      <c r="E117" s="164"/>
      <c r="F117" s="164"/>
      <c r="G117" s="164"/>
      <c r="H117" s="163"/>
      <c r="I117" s="163"/>
      <c r="J117" s="163"/>
      <c r="K117" s="167"/>
      <c r="L117" s="163"/>
      <c r="M117" s="193"/>
      <c r="N117" s="193"/>
      <c r="O117" s="194">
        <f t="shared" si="0"/>
        <v>0</v>
      </c>
      <c r="P117" s="164"/>
      <c r="Q117" s="163"/>
    </row>
    <row r="118" spans="1:17" s="61" customFormat="1" ht="15" customHeight="1" x14ac:dyDescent="0.2">
      <c r="A118" s="161"/>
      <c r="B118" s="162"/>
      <c r="C118" s="163"/>
      <c r="D118" s="163"/>
      <c r="E118" s="164"/>
      <c r="F118" s="164"/>
      <c r="G118" s="164"/>
      <c r="H118" s="163"/>
      <c r="I118" s="163"/>
      <c r="J118" s="163"/>
      <c r="K118" s="167"/>
      <c r="L118" s="163"/>
      <c r="M118" s="193"/>
      <c r="N118" s="193"/>
      <c r="O118" s="194">
        <f t="shared" si="0"/>
        <v>0</v>
      </c>
      <c r="P118" s="164"/>
      <c r="Q118" s="163"/>
    </row>
    <row r="119" spans="1:17" s="61" customFormat="1" ht="15" customHeight="1" x14ac:dyDescent="0.2">
      <c r="A119" s="161"/>
      <c r="B119" s="162"/>
      <c r="C119" s="163"/>
      <c r="D119" s="163"/>
      <c r="E119" s="164"/>
      <c r="F119" s="164"/>
      <c r="G119" s="164"/>
      <c r="H119" s="163"/>
      <c r="I119" s="163"/>
      <c r="J119" s="163"/>
      <c r="K119" s="167"/>
      <c r="L119" s="163"/>
      <c r="M119" s="193"/>
      <c r="N119" s="193"/>
      <c r="O119" s="194">
        <f t="shared" si="0"/>
        <v>0</v>
      </c>
      <c r="P119" s="164"/>
      <c r="Q119" s="163"/>
    </row>
    <row r="120" spans="1:17" s="61" customFormat="1" ht="15" customHeight="1" x14ac:dyDescent="0.2">
      <c r="A120" s="161"/>
      <c r="B120" s="162"/>
      <c r="C120" s="163"/>
      <c r="D120" s="163"/>
      <c r="E120" s="164"/>
      <c r="F120" s="164"/>
      <c r="G120" s="164"/>
      <c r="H120" s="163"/>
      <c r="I120" s="163"/>
      <c r="J120" s="163"/>
      <c r="K120" s="167"/>
      <c r="L120" s="163"/>
      <c r="M120" s="193"/>
      <c r="N120" s="193"/>
      <c r="O120" s="194">
        <f t="shared" si="0"/>
        <v>0</v>
      </c>
      <c r="P120" s="164"/>
      <c r="Q120" s="163"/>
    </row>
    <row r="121" spans="1:17" s="61" customFormat="1" ht="15" customHeight="1" x14ac:dyDescent="0.2">
      <c r="A121" s="161"/>
      <c r="B121" s="162"/>
      <c r="C121" s="163"/>
      <c r="D121" s="163"/>
      <c r="E121" s="164"/>
      <c r="F121" s="164"/>
      <c r="G121" s="164"/>
      <c r="H121" s="163"/>
      <c r="I121" s="163"/>
      <c r="J121" s="163"/>
      <c r="K121" s="167"/>
      <c r="L121" s="163"/>
      <c r="M121" s="193"/>
      <c r="N121" s="193"/>
      <c r="O121" s="194">
        <f t="shared" si="0"/>
        <v>0</v>
      </c>
      <c r="P121" s="164"/>
      <c r="Q121" s="163"/>
    </row>
    <row r="122" spans="1:17" s="61" customFormat="1" ht="15" customHeight="1" x14ac:dyDescent="0.2">
      <c r="A122" s="161"/>
      <c r="B122" s="162"/>
      <c r="C122" s="163"/>
      <c r="D122" s="163"/>
      <c r="E122" s="164"/>
      <c r="F122" s="164"/>
      <c r="G122" s="164"/>
      <c r="H122" s="163"/>
      <c r="I122" s="163"/>
      <c r="J122" s="163"/>
      <c r="K122" s="167"/>
      <c r="L122" s="163"/>
      <c r="M122" s="193"/>
      <c r="N122" s="193"/>
      <c r="O122" s="194">
        <f t="shared" si="0"/>
        <v>0</v>
      </c>
      <c r="P122" s="164"/>
      <c r="Q122" s="163"/>
    </row>
    <row r="123" spans="1:17" s="61" customFormat="1" ht="15" customHeight="1" x14ac:dyDescent="0.2">
      <c r="A123" s="161"/>
      <c r="B123" s="162"/>
      <c r="C123" s="163"/>
      <c r="D123" s="163"/>
      <c r="E123" s="164"/>
      <c r="F123" s="164"/>
      <c r="G123" s="164"/>
      <c r="H123" s="163"/>
      <c r="I123" s="163"/>
      <c r="J123" s="163"/>
      <c r="K123" s="167"/>
      <c r="L123" s="163"/>
      <c r="M123" s="193"/>
      <c r="N123" s="193"/>
      <c r="O123" s="194">
        <f t="shared" si="0"/>
        <v>0</v>
      </c>
      <c r="P123" s="164"/>
      <c r="Q123" s="163"/>
    </row>
    <row r="124" spans="1:17" s="61" customFormat="1" ht="15" customHeight="1" x14ac:dyDescent="0.2">
      <c r="A124" s="161"/>
      <c r="B124" s="162"/>
      <c r="C124" s="163"/>
      <c r="D124" s="163"/>
      <c r="E124" s="164"/>
      <c r="F124" s="164"/>
      <c r="G124" s="164"/>
      <c r="H124" s="163"/>
      <c r="I124" s="163"/>
      <c r="J124" s="163"/>
      <c r="K124" s="167"/>
      <c r="L124" s="163"/>
      <c r="M124" s="193"/>
      <c r="N124" s="193"/>
      <c r="O124" s="194">
        <f t="shared" si="0"/>
        <v>0</v>
      </c>
      <c r="P124" s="164"/>
      <c r="Q124" s="163"/>
    </row>
    <row r="125" spans="1:17" s="61" customFormat="1" ht="15" customHeight="1" x14ac:dyDescent="0.2">
      <c r="A125" s="161"/>
      <c r="B125" s="162"/>
      <c r="C125" s="163"/>
      <c r="D125" s="163"/>
      <c r="E125" s="164"/>
      <c r="F125" s="164"/>
      <c r="G125" s="164"/>
      <c r="H125" s="163"/>
      <c r="I125" s="163"/>
      <c r="J125" s="163"/>
      <c r="K125" s="167"/>
      <c r="L125" s="163"/>
      <c r="M125" s="193"/>
      <c r="N125" s="193"/>
      <c r="O125" s="194">
        <f t="shared" si="0"/>
        <v>0</v>
      </c>
      <c r="P125" s="164"/>
      <c r="Q125" s="163"/>
    </row>
    <row r="126" spans="1:17" s="61" customFormat="1" ht="15" customHeight="1" x14ac:dyDescent="0.2">
      <c r="A126" s="161"/>
      <c r="B126" s="162"/>
      <c r="C126" s="163"/>
      <c r="D126" s="163"/>
      <c r="E126" s="164"/>
      <c r="F126" s="164"/>
      <c r="G126" s="164"/>
      <c r="H126" s="163"/>
      <c r="I126" s="163"/>
      <c r="J126" s="163"/>
      <c r="K126" s="167"/>
      <c r="L126" s="163"/>
      <c r="M126" s="193"/>
      <c r="N126" s="193"/>
      <c r="O126" s="194">
        <f t="shared" si="0"/>
        <v>0</v>
      </c>
      <c r="P126" s="164"/>
      <c r="Q126" s="163"/>
    </row>
    <row r="127" spans="1:17" s="61" customFormat="1" ht="15" customHeight="1" x14ac:dyDescent="0.2">
      <c r="A127" s="161"/>
      <c r="B127" s="162"/>
      <c r="C127" s="163"/>
      <c r="D127" s="163"/>
      <c r="E127" s="164"/>
      <c r="F127" s="164"/>
      <c r="G127" s="164"/>
      <c r="H127" s="163"/>
      <c r="I127" s="163"/>
      <c r="J127" s="163"/>
      <c r="K127" s="167"/>
      <c r="L127" s="163"/>
      <c r="M127" s="193"/>
      <c r="N127" s="193"/>
      <c r="O127" s="194">
        <f t="shared" si="0"/>
        <v>0</v>
      </c>
      <c r="P127" s="164"/>
      <c r="Q127" s="163"/>
    </row>
    <row r="128" spans="1:17" s="61" customFormat="1" ht="15" customHeight="1" x14ac:dyDescent="0.2">
      <c r="A128" s="161"/>
      <c r="B128" s="162"/>
      <c r="C128" s="163"/>
      <c r="D128" s="163"/>
      <c r="E128" s="164"/>
      <c r="F128" s="164"/>
      <c r="G128" s="164"/>
      <c r="H128" s="163"/>
      <c r="I128" s="163"/>
      <c r="J128" s="163"/>
      <c r="K128" s="167"/>
      <c r="L128" s="163"/>
      <c r="M128" s="193"/>
      <c r="N128" s="193"/>
      <c r="O128" s="194">
        <f t="shared" si="0"/>
        <v>0</v>
      </c>
      <c r="P128" s="164"/>
      <c r="Q128" s="163"/>
    </row>
    <row r="129" spans="1:17" s="61" customFormat="1" ht="15" customHeight="1" x14ac:dyDescent="0.2">
      <c r="A129" s="161"/>
      <c r="B129" s="162"/>
      <c r="C129" s="163"/>
      <c r="D129" s="163"/>
      <c r="E129" s="164"/>
      <c r="F129" s="164"/>
      <c r="G129" s="164"/>
      <c r="H129" s="163"/>
      <c r="I129" s="163"/>
      <c r="J129" s="163"/>
      <c r="K129" s="167"/>
      <c r="L129" s="163"/>
      <c r="M129" s="193"/>
      <c r="N129" s="193"/>
      <c r="O129" s="194">
        <f t="shared" si="0"/>
        <v>0</v>
      </c>
      <c r="P129" s="164"/>
      <c r="Q129" s="163"/>
    </row>
    <row r="130" spans="1:17" s="61" customFormat="1" ht="15" customHeight="1" x14ac:dyDescent="0.2">
      <c r="A130" s="161"/>
      <c r="B130" s="162"/>
      <c r="C130" s="163"/>
      <c r="D130" s="163"/>
      <c r="E130" s="164"/>
      <c r="F130" s="164"/>
      <c r="G130" s="164"/>
      <c r="H130" s="163"/>
      <c r="I130" s="163"/>
      <c r="J130" s="163"/>
      <c r="K130" s="167"/>
      <c r="L130" s="163"/>
      <c r="M130" s="193"/>
      <c r="N130" s="193"/>
      <c r="O130" s="194">
        <f t="shared" si="0"/>
        <v>0</v>
      </c>
      <c r="P130" s="164"/>
      <c r="Q130" s="163"/>
    </row>
    <row r="131" spans="1:17" s="61" customFormat="1" ht="15" customHeight="1" x14ac:dyDescent="0.2">
      <c r="A131" s="161"/>
      <c r="B131" s="162"/>
      <c r="C131" s="163"/>
      <c r="D131" s="163"/>
      <c r="E131" s="164"/>
      <c r="F131" s="164"/>
      <c r="G131" s="164"/>
      <c r="H131" s="163"/>
      <c r="I131" s="163"/>
      <c r="J131" s="163"/>
      <c r="K131" s="167"/>
      <c r="L131" s="163"/>
      <c r="M131" s="193"/>
      <c r="N131" s="193"/>
      <c r="O131" s="194">
        <f t="shared" si="0"/>
        <v>0</v>
      </c>
      <c r="P131" s="164"/>
      <c r="Q131" s="163"/>
    </row>
    <row r="132" spans="1:17" s="61" customFormat="1" ht="15" customHeight="1" x14ac:dyDescent="0.2">
      <c r="A132" s="161"/>
      <c r="B132" s="162"/>
      <c r="C132" s="163"/>
      <c r="D132" s="163"/>
      <c r="E132" s="164"/>
      <c r="F132" s="164"/>
      <c r="G132" s="164"/>
      <c r="H132" s="163"/>
      <c r="I132" s="163"/>
      <c r="J132" s="163"/>
      <c r="K132" s="167"/>
      <c r="L132" s="163"/>
      <c r="M132" s="193"/>
      <c r="N132" s="193"/>
      <c r="O132" s="194">
        <f t="shared" si="0"/>
        <v>0</v>
      </c>
      <c r="P132" s="164"/>
      <c r="Q132" s="163"/>
    </row>
    <row r="133" spans="1:17" s="61" customFormat="1" ht="15" customHeight="1" x14ac:dyDescent="0.2">
      <c r="A133" s="161"/>
      <c r="B133" s="162"/>
      <c r="C133" s="163"/>
      <c r="D133" s="163"/>
      <c r="E133" s="164"/>
      <c r="F133" s="164"/>
      <c r="G133" s="164"/>
      <c r="H133" s="163"/>
      <c r="I133" s="163"/>
      <c r="J133" s="163"/>
      <c r="K133" s="167"/>
      <c r="L133" s="163"/>
      <c r="M133" s="193"/>
      <c r="N133" s="193"/>
      <c r="O133" s="194">
        <f t="shared" si="0"/>
        <v>0</v>
      </c>
      <c r="P133" s="164"/>
      <c r="Q133" s="163"/>
    </row>
    <row r="134" spans="1:17" s="61" customFormat="1" ht="15" customHeight="1" x14ac:dyDescent="0.2">
      <c r="A134" s="161"/>
      <c r="B134" s="162"/>
      <c r="C134" s="163"/>
      <c r="D134" s="163"/>
      <c r="E134" s="164"/>
      <c r="F134" s="164"/>
      <c r="G134" s="164"/>
      <c r="H134" s="163"/>
      <c r="I134" s="163"/>
      <c r="J134" s="163"/>
      <c r="K134" s="167"/>
      <c r="L134" s="163"/>
      <c r="M134" s="193"/>
      <c r="N134" s="193"/>
      <c r="O134" s="194">
        <f t="shared" si="0"/>
        <v>0</v>
      </c>
      <c r="P134" s="164"/>
      <c r="Q134" s="163"/>
    </row>
    <row r="135" spans="1:17" s="61" customFormat="1" ht="15" customHeight="1" x14ac:dyDescent="0.2">
      <c r="A135" s="161"/>
      <c r="B135" s="162"/>
      <c r="C135" s="163"/>
      <c r="D135" s="163"/>
      <c r="E135" s="164"/>
      <c r="F135" s="164"/>
      <c r="G135" s="164"/>
      <c r="H135" s="163"/>
      <c r="I135" s="163"/>
      <c r="J135" s="163"/>
      <c r="K135" s="167"/>
      <c r="L135" s="163"/>
      <c r="M135" s="193"/>
      <c r="N135" s="193"/>
      <c r="O135" s="194">
        <f t="shared" si="0"/>
        <v>0</v>
      </c>
      <c r="P135" s="164"/>
      <c r="Q135" s="163"/>
    </row>
    <row r="136" spans="1:17" s="61" customFormat="1" ht="15" customHeight="1" x14ac:dyDescent="0.2">
      <c r="A136" s="161"/>
      <c r="B136" s="162"/>
      <c r="C136" s="163"/>
      <c r="D136" s="163"/>
      <c r="E136" s="164"/>
      <c r="F136" s="164"/>
      <c r="G136" s="164"/>
      <c r="H136" s="163"/>
      <c r="I136" s="163"/>
      <c r="J136" s="163"/>
      <c r="K136" s="167"/>
      <c r="L136" s="163"/>
      <c r="M136" s="193"/>
      <c r="N136" s="193"/>
      <c r="O136" s="194">
        <f t="shared" si="0"/>
        <v>0</v>
      </c>
      <c r="P136" s="164"/>
      <c r="Q136" s="163"/>
    </row>
    <row r="137" spans="1:17" s="61" customFormat="1" ht="15" customHeight="1" x14ac:dyDescent="0.2">
      <c r="A137" s="161"/>
      <c r="B137" s="162"/>
      <c r="C137" s="163"/>
      <c r="D137" s="163"/>
      <c r="E137" s="164"/>
      <c r="F137" s="164"/>
      <c r="G137" s="164"/>
      <c r="H137" s="163"/>
      <c r="I137" s="163"/>
      <c r="J137" s="163"/>
      <c r="K137" s="167"/>
      <c r="L137" s="163"/>
      <c r="M137" s="193"/>
      <c r="N137" s="193"/>
      <c r="O137" s="194">
        <f t="shared" si="0"/>
        <v>0</v>
      </c>
      <c r="P137" s="164"/>
      <c r="Q137" s="163"/>
    </row>
    <row r="138" spans="1:17" s="61" customFormat="1" ht="15" customHeight="1" x14ac:dyDescent="0.2">
      <c r="A138" s="161"/>
      <c r="B138" s="162"/>
      <c r="C138" s="163"/>
      <c r="D138" s="163"/>
      <c r="E138" s="164"/>
      <c r="F138" s="164"/>
      <c r="G138" s="164"/>
      <c r="H138" s="163"/>
      <c r="I138" s="163"/>
      <c r="J138" s="163"/>
      <c r="K138" s="167"/>
      <c r="L138" s="163"/>
      <c r="M138" s="193"/>
      <c r="N138" s="193"/>
      <c r="O138" s="194">
        <f t="shared" si="0"/>
        <v>0</v>
      </c>
      <c r="P138" s="164"/>
      <c r="Q138" s="163"/>
    </row>
    <row r="139" spans="1:17" s="61" customFormat="1" ht="15" customHeight="1" x14ac:dyDescent="0.2">
      <c r="A139" s="161"/>
      <c r="B139" s="162"/>
      <c r="C139" s="163"/>
      <c r="D139" s="163"/>
      <c r="E139" s="164"/>
      <c r="F139" s="164"/>
      <c r="G139" s="164"/>
      <c r="H139" s="163"/>
      <c r="I139" s="163"/>
      <c r="J139" s="163"/>
      <c r="K139" s="167"/>
      <c r="L139" s="163"/>
      <c r="M139" s="193"/>
      <c r="N139" s="193"/>
      <c r="O139" s="194">
        <f t="shared" si="0"/>
        <v>0</v>
      </c>
      <c r="P139" s="164"/>
      <c r="Q139" s="163"/>
    </row>
    <row r="140" spans="1:17" s="61" customFormat="1" ht="15" customHeight="1" x14ac:dyDescent="0.2">
      <c r="A140" s="161"/>
      <c r="B140" s="162"/>
      <c r="C140" s="163"/>
      <c r="D140" s="163"/>
      <c r="E140" s="164"/>
      <c r="F140" s="164"/>
      <c r="G140" s="164"/>
      <c r="H140" s="163"/>
      <c r="I140" s="163"/>
      <c r="J140" s="163"/>
      <c r="K140" s="167"/>
      <c r="L140" s="163"/>
      <c r="M140" s="193"/>
      <c r="N140" s="193"/>
      <c r="O140" s="194">
        <f t="shared" si="0"/>
        <v>0</v>
      </c>
      <c r="P140" s="164"/>
      <c r="Q140" s="163"/>
    </row>
    <row r="141" spans="1:17" s="61" customFormat="1" ht="15" customHeight="1" x14ac:dyDescent="0.2">
      <c r="A141" s="161"/>
      <c r="B141" s="162"/>
      <c r="C141" s="163"/>
      <c r="D141" s="163"/>
      <c r="E141" s="164"/>
      <c r="F141" s="164"/>
      <c r="G141" s="164"/>
      <c r="H141" s="163"/>
      <c r="I141" s="163"/>
      <c r="J141" s="163"/>
      <c r="K141" s="167"/>
      <c r="L141" s="163"/>
      <c r="M141" s="193"/>
      <c r="N141" s="193"/>
      <c r="O141" s="194">
        <f t="shared" si="0"/>
        <v>0</v>
      </c>
      <c r="P141" s="164"/>
      <c r="Q141" s="163"/>
    </row>
    <row r="142" spans="1:17" s="61" customFormat="1" ht="15" customHeight="1" x14ac:dyDescent="0.2">
      <c r="A142" s="161"/>
      <c r="B142" s="162"/>
      <c r="C142" s="163"/>
      <c r="D142" s="163"/>
      <c r="E142" s="164"/>
      <c r="F142" s="164"/>
      <c r="G142" s="164"/>
      <c r="H142" s="163"/>
      <c r="I142" s="163"/>
      <c r="J142" s="163"/>
      <c r="K142" s="167"/>
      <c r="L142" s="163"/>
      <c r="M142" s="193"/>
      <c r="N142" s="193"/>
      <c r="O142" s="194">
        <f t="shared" si="0"/>
        <v>0</v>
      </c>
      <c r="P142" s="164"/>
      <c r="Q142" s="163"/>
    </row>
    <row r="143" spans="1:17" s="61" customFormat="1" ht="15" customHeight="1" x14ac:dyDescent="0.2">
      <c r="A143" s="161"/>
      <c r="B143" s="162"/>
      <c r="C143" s="163"/>
      <c r="D143" s="163"/>
      <c r="E143" s="164"/>
      <c r="F143" s="164"/>
      <c r="G143" s="164"/>
      <c r="H143" s="163"/>
      <c r="I143" s="163"/>
      <c r="J143" s="163"/>
      <c r="K143" s="167"/>
      <c r="L143" s="163"/>
      <c r="M143" s="193"/>
      <c r="N143" s="193"/>
      <c r="O143" s="194">
        <f t="shared" si="0"/>
        <v>0</v>
      </c>
      <c r="P143" s="164"/>
      <c r="Q143" s="163"/>
    </row>
    <row r="144" spans="1:17" s="61" customFormat="1" ht="15" customHeight="1" x14ac:dyDescent="0.2">
      <c r="A144" s="161"/>
      <c r="B144" s="162"/>
      <c r="C144" s="163"/>
      <c r="D144" s="163"/>
      <c r="E144" s="164"/>
      <c r="F144" s="164"/>
      <c r="G144" s="164"/>
      <c r="H144" s="163"/>
      <c r="I144" s="163"/>
      <c r="J144" s="163"/>
      <c r="K144" s="167"/>
      <c r="L144" s="163"/>
      <c r="M144" s="193"/>
      <c r="N144" s="193"/>
      <c r="O144" s="194">
        <f t="shared" si="0"/>
        <v>0</v>
      </c>
      <c r="P144" s="164"/>
      <c r="Q144" s="163"/>
    </row>
    <row r="145" spans="1:17" s="61" customFormat="1" ht="15" customHeight="1" x14ac:dyDescent="0.2">
      <c r="A145" s="161"/>
      <c r="B145" s="162"/>
      <c r="C145" s="163"/>
      <c r="D145" s="163"/>
      <c r="E145" s="164"/>
      <c r="F145" s="164"/>
      <c r="G145" s="164"/>
      <c r="H145" s="163"/>
      <c r="I145" s="163"/>
      <c r="J145" s="163"/>
      <c r="K145" s="167"/>
      <c r="L145" s="163"/>
      <c r="M145" s="193"/>
      <c r="N145" s="193"/>
      <c r="O145" s="194">
        <f t="shared" si="0"/>
        <v>0</v>
      </c>
      <c r="P145" s="164"/>
      <c r="Q145" s="163"/>
    </row>
    <row r="146" spans="1:17" s="61" customFormat="1" ht="15" customHeight="1" x14ac:dyDescent="0.2">
      <c r="A146" s="161"/>
      <c r="B146" s="162"/>
      <c r="C146" s="163"/>
      <c r="D146" s="163"/>
      <c r="E146" s="164"/>
      <c r="F146" s="164"/>
      <c r="G146" s="164"/>
      <c r="H146" s="163"/>
      <c r="I146" s="163"/>
      <c r="J146" s="163"/>
      <c r="K146" s="167"/>
      <c r="L146" s="163"/>
      <c r="M146" s="193"/>
      <c r="N146" s="193"/>
      <c r="O146" s="194">
        <f t="shared" si="0"/>
        <v>0</v>
      </c>
      <c r="P146" s="164"/>
      <c r="Q146" s="163"/>
    </row>
    <row r="147" spans="1:17" s="61" customFormat="1" ht="15" customHeight="1" x14ac:dyDescent="0.2">
      <c r="A147" s="161"/>
      <c r="B147" s="162"/>
      <c r="C147" s="163"/>
      <c r="D147" s="163"/>
      <c r="E147" s="164"/>
      <c r="F147" s="164"/>
      <c r="G147" s="164"/>
      <c r="H147" s="163"/>
      <c r="I147" s="163"/>
      <c r="J147" s="163"/>
      <c r="K147" s="167"/>
      <c r="L147" s="163"/>
      <c r="M147" s="193"/>
      <c r="N147" s="193"/>
      <c r="O147" s="194">
        <f t="shared" si="0"/>
        <v>0</v>
      </c>
      <c r="P147" s="164"/>
      <c r="Q147" s="163"/>
    </row>
    <row r="148" spans="1:17" s="61" customFormat="1" ht="15" customHeight="1" x14ac:dyDescent="0.2">
      <c r="A148" s="161"/>
      <c r="B148" s="162"/>
      <c r="C148" s="163"/>
      <c r="D148" s="163"/>
      <c r="E148" s="164"/>
      <c r="F148" s="164"/>
      <c r="G148" s="164"/>
      <c r="H148" s="163"/>
      <c r="I148" s="163"/>
      <c r="J148" s="163"/>
      <c r="K148" s="167"/>
      <c r="L148" s="163"/>
      <c r="M148" s="193"/>
      <c r="N148" s="193"/>
      <c r="O148" s="194">
        <f t="shared" si="0"/>
        <v>0</v>
      </c>
      <c r="P148" s="164"/>
      <c r="Q148" s="163"/>
    </row>
    <row r="149" spans="1:17" s="61" customFormat="1" ht="15" customHeight="1" x14ac:dyDescent="0.2">
      <c r="A149" s="161"/>
      <c r="B149" s="162"/>
      <c r="C149" s="163"/>
      <c r="D149" s="163"/>
      <c r="E149" s="164"/>
      <c r="F149" s="164"/>
      <c r="G149" s="164"/>
      <c r="H149" s="163"/>
      <c r="I149" s="163"/>
      <c r="J149" s="163"/>
      <c r="K149" s="167"/>
      <c r="L149" s="163"/>
      <c r="M149" s="193"/>
      <c r="N149" s="193"/>
      <c r="O149" s="194">
        <f t="shared" si="0"/>
        <v>0</v>
      </c>
      <c r="P149" s="164"/>
      <c r="Q149" s="163"/>
    </row>
    <row r="150" spans="1:17" s="61" customFormat="1" ht="15" customHeight="1" x14ac:dyDescent="0.2">
      <c r="A150" s="161"/>
      <c r="B150" s="162"/>
      <c r="C150" s="163"/>
      <c r="D150" s="163"/>
      <c r="E150" s="164"/>
      <c r="F150" s="164"/>
      <c r="G150" s="164"/>
      <c r="H150" s="163"/>
      <c r="I150" s="163"/>
      <c r="J150" s="163"/>
      <c r="K150" s="167"/>
      <c r="L150" s="163"/>
      <c r="M150" s="193"/>
      <c r="N150" s="193"/>
      <c r="O150" s="194">
        <f t="shared" si="0"/>
        <v>0</v>
      </c>
      <c r="P150" s="164"/>
      <c r="Q150" s="163"/>
    </row>
    <row r="151" spans="1:17" s="61" customFormat="1" ht="15" customHeight="1" x14ac:dyDescent="0.2">
      <c r="A151" s="161"/>
      <c r="B151" s="162"/>
      <c r="C151" s="163"/>
      <c r="D151" s="163"/>
      <c r="E151" s="164"/>
      <c r="F151" s="164"/>
      <c r="G151" s="164"/>
      <c r="H151" s="163"/>
      <c r="I151" s="163"/>
      <c r="J151" s="163"/>
      <c r="K151" s="167"/>
      <c r="L151" s="163"/>
      <c r="M151" s="193"/>
      <c r="N151" s="193"/>
      <c r="O151" s="194">
        <f t="shared" si="0"/>
        <v>0</v>
      </c>
      <c r="P151" s="164"/>
      <c r="Q151" s="163"/>
    </row>
    <row r="152" spans="1:17" s="61" customFormat="1" ht="15" customHeight="1" x14ac:dyDescent="0.2">
      <c r="A152" s="161"/>
      <c r="B152" s="162"/>
      <c r="C152" s="163"/>
      <c r="D152" s="163"/>
      <c r="E152" s="164"/>
      <c r="F152" s="164"/>
      <c r="G152" s="164"/>
      <c r="H152" s="163"/>
      <c r="I152" s="163"/>
      <c r="J152" s="163"/>
      <c r="K152" s="167"/>
      <c r="L152" s="163"/>
      <c r="M152" s="193"/>
      <c r="N152" s="193"/>
      <c r="O152" s="194">
        <f t="shared" si="0"/>
        <v>0</v>
      </c>
      <c r="P152" s="164"/>
      <c r="Q152" s="163"/>
    </row>
    <row r="153" spans="1:17" s="61" customFormat="1" ht="15" customHeight="1" x14ac:dyDescent="0.2">
      <c r="A153" s="161"/>
      <c r="B153" s="162"/>
      <c r="C153" s="163"/>
      <c r="D153" s="163"/>
      <c r="E153" s="164"/>
      <c r="F153" s="164"/>
      <c r="G153" s="164"/>
      <c r="H153" s="163"/>
      <c r="I153" s="163"/>
      <c r="J153" s="163"/>
      <c r="K153" s="167"/>
      <c r="L153" s="163"/>
      <c r="M153" s="193"/>
      <c r="N153" s="193"/>
      <c r="O153" s="194">
        <f t="shared" si="0"/>
        <v>0</v>
      </c>
      <c r="P153" s="164"/>
      <c r="Q153" s="163"/>
    </row>
    <row r="154" spans="1:17" s="61" customFormat="1" ht="15" customHeight="1" x14ac:dyDescent="0.2">
      <c r="A154" s="161"/>
      <c r="B154" s="162"/>
      <c r="C154" s="163"/>
      <c r="D154" s="163"/>
      <c r="E154" s="164"/>
      <c r="F154" s="164"/>
      <c r="G154" s="164"/>
      <c r="H154" s="163"/>
      <c r="I154" s="163"/>
      <c r="J154" s="163"/>
      <c r="K154" s="167"/>
      <c r="L154" s="163"/>
      <c r="M154" s="193"/>
      <c r="N154" s="193"/>
      <c r="O154" s="194">
        <f t="shared" si="0"/>
        <v>0</v>
      </c>
      <c r="P154" s="164"/>
      <c r="Q154" s="163"/>
    </row>
    <row r="155" spans="1:17" s="61" customFormat="1" ht="15" customHeight="1" x14ac:dyDescent="0.2">
      <c r="A155" s="161"/>
      <c r="B155" s="162"/>
      <c r="C155" s="163"/>
      <c r="D155" s="163"/>
      <c r="E155" s="164"/>
      <c r="F155" s="164"/>
      <c r="G155" s="164"/>
      <c r="H155" s="163"/>
      <c r="I155" s="163"/>
      <c r="J155" s="163"/>
      <c r="K155" s="167"/>
      <c r="L155" s="163"/>
      <c r="M155" s="193"/>
      <c r="N155" s="193"/>
      <c r="O155" s="194">
        <f t="shared" si="0"/>
        <v>0</v>
      </c>
      <c r="P155" s="164"/>
      <c r="Q155" s="163"/>
    </row>
    <row r="156" spans="1:17" s="61" customFormat="1" ht="15" customHeight="1" x14ac:dyDescent="0.2">
      <c r="A156" s="161"/>
      <c r="B156" s="162"/>
      <c r="C156" s="163"/>
      <c r="D156" s="163"/>
      <c r="E156" s="164"/>
      <c r="F156" s="164"/>
      <c r="G156" s="164"/>
      <c r="H156" s="163"/>
      <c r="I156" s="163"/>
      <c r="J156" s="163"/>
      <c r="K156" s="167"/>
      <c r="L156" s="163"/>
      <c r="M156" s="193"/>
      <c r="N156" s="193"/>
      <c r="O156" s="194">
        <f t="shared" si="0"/>
        <v>0</v>
      </c>
      <c r="P156" s="164"/>
      <c r="Q156" s="163"/>
    </row>
    <row r="157" spans="1:17" s="61" customFormat="1" ht="15" customHeight="1" x14ac:dyDescent="0.2">
      <c r="A157" s="161"/>
      <c r="B157" s="162"/>
      <c r="C157" s="163"/>
      <c r="D157" s="163"/>
      <c r="E157" s="164"/>
      <c r="F157" s="164"/>
      <c r="G157" s="164"/>
      <c r="H157" s="163"/>
      <c r="I157" s="163"/>
      <c r="J157" s="163"/>
      <c r="K157" s="167"/>
      <c r="L157" s="163"/>
      <c r="M157" s="193"/>
      <c r="N157" s="193"/>
      <c r="O157" s="194">
        <f t="shared" si="0"/>
        <v>0</v>
      </c>
      <c r="P157" s="164"/>
      <c r="Q157" s="163"/>
    </row>
    <row r="158" spans="1:17" s="61" customFormat="1" ht="15" customHeight="1" x14ac:dyDescent="0.2">
      <c r="A158" s="161"/>
      <c r="B158" s="162"/>
      <c r="C158" s="163"/>
      <c r="D158" s="163"/>
      <c r="E158" s="164"/>
      <c r="F158" s="164"/>
      <c r="G158" s="164"/>
      <c r="H158" s="163"/>
      <c r="I158" s="163"/>
      <c r="J158" s="163"/>
      <c r="K158" s="167"/>
      <c r="L158" s="163"/>
      <c r="M158" s="193"/>
      <c r="N158" s="193"/>
      <c r="O158" s="194">
        <f t="shared" si="0"/>
        <v>0</v>
      </c>
      <c r="P158" s="164"/>
      <c r="Q158" s="163"/>
    </row>
    <row r="159" spans="1:17" s="61" customFormat="1" ht="15" customHeight="1" x14ac:dyDescent="0.2">
      <c r="A159" s="161"/>
      <c r="B159" s="162"/>
      <c r="C159" s="163"/>
      <c r="D159" s="163"/>
      <c r="E159" s="164"/>
      <c r="F159" s="164"/>
      <c r="G159" s="164"/>
      <c r="H159" s="163"/>
      <c r="I159" s="163"/>
      <c r="J159" s="163"/>
      <c r="K159" s="167"/>
      <c r="L159" s="163"/>
      <c r="M159" s="193"/>
      <c r="N159" s="193"/>
      <c r="O159" s="194">
        <f t="shared" si="0"/>
        <v>0</v>
      </c>
      <c r="P159" s="164"/>
      <c r="Q159" s="163"/>
    </row>
    <row r="160" spans="1:17" s="61" customFormat="1" ht="15" customHeight="1" x14ac:dyDescent="0.2">
      <c r="A160" s="161"/>
      <c r="B160" s="162"/>
      <c r="C160" s="163"/>
      <c r="D160" s="163"/>
      <c r="E160" s="164"/>
      <c r="F160" s="164"/>
      <c r="G160" s="164"/>
      <c r="H160" s="163"/>
      <c r="I160" s="163"/>
      <c r="J160" s="163"/>
      <c r="K160" s="167"/>
      <c r="L160" s="163"/>
      <c r="M160" s="193"/>
      <c r="N160" s="193"/>
      <c r="O160" s="194">
        <f t="shared" si="0"/>
        <v>0</v>
      </c>
      <c r="P160" s="164"/>
      <c r="Q160" s="163"/>
    </row>
    <row r="161" spans="1:17" s="61" customFormat="1" ht="15" customHeight="1" x14ac:dyDescent="0.2">
      <c r="A161" s="161"/>
      <c r="B161" s="162"/>
      <c r="C161" s="163"/>
      <c r="D161" s="163"/>
      <c r="E161" s="164"/>
      <c r="F161" s="164"/>
      <c r="G161" s="164"/>
      <c r="H161" s="163"/>
      <c r="I161" s="163"/>
      <c r="J161" s="163"/>
      <c r="K161" s="167"/>
      <c r="L161" s="163"/>
      <c r="M161" s="193"/>
      <c r="N161" s="193"/>
      <c r="O161" s="194">
        <f t="shared" si="0"/>
        <v>0</v>
      </c>
      <c r="P161" s="164"/>
      <c r="Q161" s="163"/>
    </row>
    <row r="162" spans="1:17" s="61" customFormat="1" ht="15" customHeight="1" x14ac:dyDescent="0.2">
      <c r="A162" s="161"/>
      <c r="B162" s="162"/>
      <c r="C162" s="163"/>
      <c r="D162" s="163"/>
      <c r="E162" s="164"/>
      <c r="F162" s="164"/>
      <c r="G162" s="164"/>
      <c r="H162" s="163"/>
      <c r="I162" s="163"/>
      <c r="J162" s="163"/>
      <c r="K162" s="167"/>
      <c r="L162" s="163"/>
      <c r="M162" s="193"/>
      <c r="N162" s="193"/>
      <c r="O162" s="194">
        <f t="shared" si="0"/>
        <v>0</v>
      </c>
      <c r="P162" s="164"/>
      <c r="Q162" s="163"/>
    </row>
    <row r="163" spans="1:17" s="61" customFormat="1" ht="15" customHeight="1" x14ac:dyDescent="0.2">
      <c r="A163" s="161"/>
      <c r="B163" s="162"/>
      <c r="C163" s="163"/>
      <c r="D163" s="163"/>
      <c r="E163" s="164"/>
      <c r="F163" s="164"/>
      <c r="G163" s="164"/>
      <c r="H163" s="163"/>
      <c r="I163" s="163"/>
      <c r="J163" s="163"/>
      <c r="K163" s="167"/>
      <c r="L163" s="163"/>
      <c r="M163" s="193"/>
      <c r="N163" s="193"/>
      <c r="O163" s="194">
        <f t="shared" si="0"/>
        <v>0</v>
      </c>
      <c r="P163" s="164"/>
      <c r="Q163" s="163"/>
    </row>
    <row r="164" spans="1:17" s="61" customFormat="1" ht="15" customHeight="1" x14ac:dyDescent="0.2">
      <c r="A164" s="161"/>
      <c r="B164" s="162"/>
      <c r="C164" s="163"/>
      <c r="D164" s="163"/>
      <c r="E164" s="164"/>
      <c r="F164" s="164"/>
      <c r="G164" s="164"/>
      <c r="H164" s="163"/>
      <c r="I164" s="163"/>
      <c r="J164" s="163"/>
      <c r="K164" s="167"/>
      <c r="L164" s="163"/>
      <c r="M164" s="193"/>
      <c r="N164" s="193"/>
      <c r="O164" s="194">
        <f t="shared" si="0"/>
        <v>0</v>
      </c>
      <c r="P164" s="164"/>
      <c r="Q164" s="163"/>
    </row>
    <row r="165" spans="1:17" s="61" customFormat="1" ht="15" customHeight="1" x14ac:dyDescent="0.2">
      <c r="A165" s="161"/>
      <c r="B165" s="162"/>
      <c r="C165" s="163"/>
      <c r="D165" s="163"/>
      <c r="E165" s="164"/>
      <c r="F165" s="164"/>
      <c r="G165" s="164"/>
      <c r="H165" s="163"/>
      <c r="I165" s="163"/>
      <c r="J165" s="163"/>
      <c r="K165" s="167"/>
      <c r="L165" s="163"/>
      <c r="M165" s="193"/>
      <c r="N165" s="193"/>
      <c r="O165" s="194">
        <f t="shared" si="0"/>
        <v>0</v>
      </c>
      <c r="P165" s="164"/>
      <c r="Q165" s="163"/>
    </row>
    <row r="166" spans="1:17" s="61" customFormat="1" ht="15" customHeight="1" x14ac:dyDescent="0.2">
      <c r="A166" s="161"/>
      <c r="B166" s="162"/>
      <c r="C166" s="163"/>
      <c r="D166" s="163"/>
      <c r="E166" s="164"/>
      <c r="F166" s="164"/>
      <c r="G166" s="164"/>
      <c r="H166" s="163"/>
      <c r="I166" s="163"/>
      <c r="J166" s="163"/>
      <c r="K166" s="167"/>
      <c r="L166" s="163"/>
      <c r="M166" s="193"/>
      <c r="N166" s="193"/>
      <c r="O166" s="194">
        <f t="shared" si="0"/>
        <v>0</v>
      </c>
      <c r="P166" s="164"/>
      <c r="Q166" s="163"/>
    </row>
    <row r="167" spans="1:17" s="61" customFormat="1" ht="15" customHeight="1" x14ac:dyDescent="0.2">
      <c r="A167" s="161"/>
      <c r="B167" s="162"/>
      <c r="C167" s="163"/>
      <c r="D167" s="163"/>
      <c r="E167" s="164"/>
      <c r="F167" s="164"/>
      <c r="G167" s="164"/>
      <c r="H167" s="163"/>
      <c r="I167" s="163"/>
      <c r="J167" s="163"/>
      <c r="K167" s="167"/>
      <c r="L167" s="163"/>
      <c r="M167" s="193"/>
      <c r="N167" s="193"/>
      <c r="O167" s="194">
        <f t="shared" si="0"/>
        <v>0</v>
      </c>
      <c r="P167" s="164"/>
      <c r="Q167" s="163"/>
    </row>
    <row r="168" spans="1:17" s="61" customFormat="1" ht="15" customHeight="1" x14ac:dyDescent="0.2">
      <c r="A168" s="161"/>
      <c r="B168" s="162"/>
      <c r="C168" s="163"/>
      <c r="D168" s="163"/>
      <c r="E168" s="164"/>
      <c r="F168" s="164"/>
      <c r="G168" s="164"/>
      <c r="H168" s="163"/>
      <c r="I168" s="163"/>
      <c r="J168" s="163"/>
      <c r="K168" s="167"/>
      <c r="L168" s="163"/>
      <c r="M168" s="193"/>
      <c r="N168" s="193"/>
      <c r="O168" s="194">
        <f t="shared" si="0"/>
        <v>0</v>
      </c>
      <c r="P168" s="164"/>
      <c r="Q168" s="163"/>
    </row>
    <row r="169" spans="1:17" s="61" customFormat="1" ht="15" customHeight="1" x14ac:dyDescent="0.2">
      <c r="A169" s="161"/>
      <c r="B169" s="162"/>
      <c r="C169" s="163"/>
      <c r="D169" s="163"/>
      <c r="E169" s="164"/>
      <c r="F169" s="164"/>
      <c r="G169" s="164"/>
      <c r="H169" s="163"/>
      <c r="I169" s="163"/>
      <c r="J169" s="163"/>
      <c r="K169" s="167"/>
      <c r="L169" s="163"/>
      <c r="M169" s="193"/>
      <c r="N169" s="193"/>
      <c r="O169" s="194">
        <f t="shared" si="0"/>
        <v>0</v>
      </c>
      <c r="P169" s="164"/>
      <c r="Q169" s="163"/>
    </row>
    <row r="170" spans="1:17" s="61" customFormat="1" ht="15" customHeight="1" x14ac:dyDescent="0.2">
      <c r="A170" s="161"/>
      <c r="B170" s="162"/>
      <c r="C170" s="163"/>
      <c r="D170" s="163"/>
      <c r="E170" s="164"/>
      <c r="F170" s="164"/>
      <c r="G170" s="164"/>
      <c r="H170" s="163"/>
      <c r="I170" s="163"/>
      <c r="J170" s="163"/>
      <c r="K170" s="167"/>
      <c r="L170" s="163"/>
      <c r="M170" s="193"/>
      <c r="N170" s="193"/>
      <c r="O170" s="194">
        <f t="shared" si="0"/>
        <v>0</v>
      </c>
      <c r="P170" s="164"/>
      <c r="Q170" s="163"/>
    </row>
    <row r="171" spans="1:17" s="61" customFormat="1" ht="15" customHeight="1" x14ac:dyDescent="0.2">
      <c r="A171" s="161"/>
      <c r="B171" s="162"/>
      <c r="C171" s="163"/>
      <c r="D171" s="163"/>
      <c r="E171" s="164"/>
      <c r="F171" s="164"/>
      <c r="G171" s="164"/>
      <c r="H171" s="163"/>
      <c r="I171" s="163"/>
      <c r="J171" s="163"/>
      <c r="K171" s="167"/>
      <c r="L171" s="163"/>
      <c r="M171" s="193"/>
      <c r="N171" s="193"/>
      <c r="O171" s="194">
        <f t="shared" si="0"/>
        <v>0</v>
      </c>
      <c r="P171" s="164"/>
      <c r="Q171" s="163"/>
    </row>
    <row r="172" spans="1:17" s="61" customFormat="1" ht="15" customHeight="1" x14ac:dyDescent="0.2">
      <c r="A172" s="161"/>
      <c r="B172" s="162"/>
      <c r="C172" s="163"/>
      <c r="D172" s="163"/>
      <c r="E172" s="164"/>
      <c r="F172" s="164"/>
      <c r="G172" s="164"/>
      <c r="H172" s="163"/>
      <c r="I172" s="163"/>
      <c r="J172" s="163"/>
      <c r="K172" s="167"/>
      <c r="L172" s="163"/>
      <c r="M172" s="193"/>
      <c r="N172" s="193"/>
      <c r="O172" s="194">
        <f t="shared" si="0"/>
        <v>0</v>
      </c>
      <c r="P172" s="164"/>
      <c r="Q172" s="163"/>
    </row>
    <row r="173" spans="1:17" s="61" customFormat="1" ht="15" customHeight="1" x14ac:dyDescent="0.2">
      <c r="A173" s="161"/>
      <c r="B173" s="162"/>
      <c r="C173" s="163"/>
      <c r="D173" s="163"/>
      <c r="E173" s="164"/>
      <c r="F173" s="164"/>
      <c r="G173" s="164"/>
      <c r="H173" s="163"/>
      <c r="I173" s="163"/>
      <c r="J173" s="163"/>
      <c r="K173" s="167"/>
      <c r="L173" s="163"/>
      <c r="M173" s="193"/>
      <c r="N173" s="193"/>
      <c r="O173" s="194">
        <f t="shared" si="0"/>
        <v>0</v>
      </c>
      <c r="P173" s="164"/>
      <c r="Q173" s="163"/>
    </row>
    <row r="174" spans="1:17" s="61" customFormat="1" ht="15" customHeight="1" x14ac:dyDescent="0.2">
      <c r="A174" s="161"/>
      <c r="B174" s="162"/>
      <c r="C174" s="163"/>
      <c r="D174" s="163"/>
      <c r="E174" s="164"/>
      <c r="F174" s="164"/>
      <c r="G174" s="164"/>
      <c r="H174" s="163"/>
      <c r="I174" s="163"/>
      <c r="J174" s="163"/>
      <c r="K174" s="167"/>
      <c r="L174" s="163"/>
      <c r="M174" s="193"/>
      <c r="N174" s="193"/>
      <c r="O174" s="194">
        <f t="shared" si="0"/>
        <v>0</v>
      </c>
      <c r="P174" s="164"/>
      <c r="Q174" s="163"/>
    </row>
    <row r="175" spans="1:17" s="61" customFormat="1" ht="15" customHeight="1" x14ac:dyDescent="0.2">
      <c r="A175" s="161"/>
      <c r="B175" s="162"/>
      <c r="C175" s="163"/>
      <c r="D175" s="163"/>
      <c r="E175" s="164"/>
      <c r="F175" s="164"/>
      <c r="G175" s="164"/>
      <c r="H175" s="163"/>
      <c r="I175" s="163"/>
      <c r="J175" s="163"/>
      <c r="K175" s="167"/>
      <c r="L175" s="163"/>
      <c r="M175" s="193"/>
      <c r="N175" s="193"/>
      <c r="O175" s="194">
        <f t="shared" si="0"/>
        <v>0</v>
      </c>
      <c r="P175" s="164"/>
      <c r="Q175" s="163"/>
    </row>
    <row r="176" spans="1:17" s="61" customFormat="1" ht="15" customHeight="1" x14ac:dyDescent="0.2">
      <c r="A176" s="161"/>
      <c r="B176" s="162"/>
      <c r="C176" s="163"/>
      <c r="D176" s="163"/>
      <c r="E176" s="164"/>
      <c r="F176" s="164"/>
      <c r="G176" s="164"/>
      <c r="H176" s="163"/>
      <c r="I176" s="163"/>
      <c r="J176" s="163"/>
      <c r="K176" s="167"/>
      <c r="L176" s="163"/>
      <c r="M176" s="193"/>
      <c r="N176" s="193"/>
      <c r="O176" s="194">
        <f t="shared" si="0"/>
        <v>0</v>
      </c>
      <c r="P176" s="164"/>
      <c r="Q176" s="163"/>
    </row>
    <row r="177" spans="1:17" s="61" customFormat="1" ht="15" customHeight="1" x14ac:dyDescent="0.2">
      <c r="A177" s="161"/>
      <c r="B177" s="162"/>
      <c r="C177" s="163"/>
      <c r="D177" s="163"/>
      <c r="E177" s="164"/>
      <c r="F177" s="164"/>
      <c r="G177" s="164"/>
      <c r="H177" s="163"/>
      <c r="I177" s="163"/>
      <c r="J177" s="163"/>
      <c r="K177" s="167"/>
      <c r="L177" s="163"/>
      <c r="M177" s="193"/>
      <c r="N177" s="193"/>
      <c r="O177" s="194">
        <f t="shared" si="0"/>
        <v>0</v>
      </c>
      <c r="P177" s="164"/>
      <c r="Q177" s="163"/>
    </row>
    <row r="178" spans="1:17" s="61" customFormat="1" ht="15" customHeight="1" x14ac:dyDescent="0.2">
      <c r="A178" s="161"/>
      <c r="B178" s="162"/>
      <c r="C178" s="163"/>
      <c r="D178" s="163"/>
      <c r="E178" s="164"/>
      <c r="F178" s="164"/>
      <c r="G178" s="164"/>
      <c r="H178" s="163"/>
      <c r="I178" s="163"/>
      <c r="J178" s="163"/>
      <c r="K178" s="167"/>
      <c r="L178" s="163"/>
      <c r="M178" s="193"/>
      <c r="N178" s="193"/>
      <c r="O178" s="194">
        <f t="shared" si="0"/>
        <v>0</v>
      </c>
      <c r="P178" s="164"/>
      <c r="Q178" s="163"/>
    </row>
    <row r="179" spans="1:17" s="61" customFormat="1" ht="15" customHeight="1" x14ac:dyDescent="0.2">
      <c r="A179" s="161"/>
      <c r="B179" s="162"/>
      <c r="C179" s="163"/>
      <c r="D179" s="163"/>
      <c r="E179" s="164"/>
      <c r="F179" s="164"/>
      <c r="G179" s="164"/>
      <c r="H179" s="163"/>
      <c r="I179" s="163"/>
      <c r="J179" s="163"/>
      <c r="K179" s="167"/>
      <c r="L179" s="163"/>
      <c r="M179" s="193"/>
      <c r="N179" s="193"/>
      <c r="O179" s="194">
        <f t="shared" si="0"/>
        <v>0</v>
      </c>
      <c r="P179" s="164"/>
      <c r="Q179" s="163"/>
    </row>
    <row r="180" spans="1:17" s="61" customFormat="1" ht="15" customHeight="1" x14ac:dyDescent="0.2">
      <c r="A180" s="161"/>
      <c r="B180" s="162"/>
      <c r="C180" s="163"/>
      <c r="D180" s="163"/>
      <c r="E180" s="164"/>
      <c r="F180" s="164"/>
      <c r="G180" s="164"/>
      <c r="H180" s="163"/>
      <c r="I180" s="163"/>
      <c r="J180" s="163"/>
      <c r="K180" s="167"/>
      <c r="L180" s="163"/>
      <c r="M180" s="193"/>
      <c r="N180" s="193"/>
      <c r="O180" s="194">
        <f t="shared" si="0"/>
        <v>0</v>
      </c>
      <c r="P180" s="164"/>
      <c r="Q180" s="163"/>
    </row>
    <row r="181" spans="1:17" s="61" customFormat="1" ht="15" customHeight="1" x14ac:dyDescent="0.2">
      <c r="A181" s="161"/>
      <c r="B181" s="162"/>
      <c r="C181" s="163"/>
      <c r="D181" s="163"/>
      <c r="E181" s="164"/>
      <c r="F181" s="164"/>
      <c r="G181" s="164"/>
      <c r="H181" s="163"/>
      <c r="I181" s="163"/>
      <c r="J181" s="163"/>
      <c r="K181" s="167"/>
      <c r="L181" s="163"/>
      <c r="M181" s="193"/>
      <c r="N181" s="193"/>
      <c r="O181" s="194">
        <f t="shared" si="0"/>
        <v>0</v>
      </c>
      <c r="P181" s="164"/>
      <c r="Q181" s="163"/>
    </row>
    <row r="182" spans="1:17" s="61" customFormat="1" ht="15" customHeight="1" x14ac:dyDescent="0.2">
      <c r="A182" s="161"/>
      <c r="B182" s="162"/>
      <c r="C182" s="163"/>
      <c r="D182" s="163"/>
      <c r="E182" s="164"/>
      <c r="F182" s="164"/>
      <c r="G182" s="164"/>
      <c r="H182" s="163"/>
      <c r="I182" s="163"/>
      <c r="J182" s="163"/>
      <c r="K182" s="167"/>
      <c r="L182" s="163"/>
      <c r="M182" s="193"/>
      <c r="N182" s="193"/>
      <c r="O182" s="194">
        <f t="shared" si="0"/>
        <v>0</v>
      </c>
      <c r="P182" s="164"/>
      <c r="Q182" s="163"/>
    </row>
    <row r="183" spans="1:17" s="61" customFormat="1" ht="15" customHeight="1" x14ac:dyDescent="0.2">
      <c r="A183" s="161"/>
      <c r="B183" s="162"/>
      <c r="C183" s="163"/>
      <c r="D183" s="163"/>
      <c r="E183" s="164"/>
      <c r="F183" s="164"/>
      <c r="G183" s="164"/>
      <c r="H183" s="163"/>
      <c r="I183" s="163"/>
      <c r="J183" s="163"/>
      <c r="K183" s="167"/>
      <c r="L183" s="163"/>
      <c r="M183" s="193"/>
      <c r="N183" s="193"/>
      <c r="O183" s="194">
        <f t="shared" si="0"/>
        <v>0</v>
      </c>
      <c r="P183" s="164"/>
      <c r="Q183" s="163"/>
    </row>
    <row r="184" spans="1:17" s="61" customFormat="1" ht="15" customHeight="1" x14ac:dyDescent="0.2">
      <c r="A184" s="161"/>
      <c r="B184" s="162"/>
      <c r="C184" s="163"/>
      <c r="D184" s="163"/>
      <c r="E184" s="164"/>
      <c r="F184" s="164"/>
      <c r="G184" s="164"/>
      <c r="H184" s="163"/>
      <c r="I184" s="163"/>
      <c r="J184" s="163"/>
      <c r="K184" s="167"/>
      <c r="L184" s="163"/>
      <c r="M184" s="193"/>
      <c r="N184" s="193"/>
      <c r="O184" s="194">
        <f t="shared" si="0"/>
        <v>0</v>
      </c>
      <c r="P184" s="164"/>
      <c r="Q184" s="163"/>
    </row>
    <row r="185" spans="1:17" s="61" customFormat="1" ht="15" customHeight="1" x14ac:dyDescent="0.2">
      <c r="A185" s="161"/>
      <c r="B185" s="162"/>
      <c r="C185" s="163"/>
      <c r="D185" s="163"/>
      <c r="E185" s="164"/>
      <c r="F185" s="164"/>
      <c r="G185" s="164"/>
      <c r="H185" s="163"/>
      <c r="I185" s="163"/>
      <c r="J185" s="163"/>
      <c r="K185" s="167"/>
      <c r="L185" s="163"/>
      <c r="M185" s="193"/>
      <c r="N185" s="193"/>
      <c r="O185" s="194">
        <f t="shared" si="0"/>
        <v>0</v>
      </c>
      <c r="P185" s="164"/>
      <c r="Q185" s="163"/>
    </row>
    <row r="186" spans="1:17" s="61" customFormat="1" ht="15" customHeight="1" x14ac:dyDescent="0.2">
      <c r="A186" s="161"/>
      <c r="B186" s="162"/>
      <c r="C186" s="163"/>
      <c r="D186" s="163"/>
      <c r="E186" s="164"/>
      <c r="F186" s="164"/>
      <c r="G186" s="164"/>
      <c r="H186" s="163"/>
      <c r="I186" s="163"/>
      <c r="J186" s="163"/>
      <c r="K186" s="167"/>
      <c r="L186" s="163"/>
      <c r="M186" s="193"/>
      <c r="N186" s="193"/>
      <c r="O186" s="194">
        <f t="shared" si="0"/>
        <v>0</v>
      </c>
      <c r="P186" s="164"/>
      <c r="Q186" s="163"/>
    </row>
    <row r="187" spans="1:17" s="61" customFormat="1" ht="15" customHeight="1" x14ac:dyDescent="0.2">
      <c r="A187" s="161"/>
      <c r="B187" s="162"/>
      <c r="C187" s="163"/>
      <c r="D187" s="163"/>
      <c r="E187" s="164"/>
      <c r="F187" s="164"/>
      <c r="G187" s="164"/>
      <c r="H187" s="163"/>
      <c r="I187" s="163"/>
      <c r="J187" s="163"/>
      <c r="K187" s="167"/>
      <c r="L187" s="163"/>
      <c r="M187" s="193"/>
      <c r="N187" s="193"/>
      <c r="O187" s="194">
        <f t="shared" si="0"/>
        <v>0</v>
      </c>
      <c r="P187" s="164"/>
      <c r="Q187" s="163"/>
    </row>
    <row r="188" spans="1:17" s="61" customFormat="1" ht="15" customHeight="1" x14ac:dyDescent="0.2">
      <c r="A188" s="161"/>
      <c r="B188" s="162"/>
      <c r="C188" s="163"/>
      <c r="D188" s="163"/>
      <c r="E188" s="164"/>
      <c r="F188" s="164"/>
      <c r="G188" s="164"/>
      <c r="H188" s="163"/>
      <c r="I188" s="163"/>
      <c r="J188" s="163"/>
      <c r="K188" s="167"/>
      <c r="L188" s="163"/>
      <c r="M188" s="193"/>
      <c r="N188" s="193"/>
      <c r="O188" s="194">
        <f t="shared" si="0"/>
        <v>0</v>
      </c>
      <c r="P188" s="164"/>
      <c r="Q188" s="163"/>
    </row>
    <row r="189" spans="1:17" s="61" customFormat="1" ht="15" customHeight="1" x14ac:dyDescent="0.2">
      <c r="A189" s="161"/>
      <c r="B189" s="162"/>
      <c r="C189" s="163"/>
      <c r="D189" s="163"/>
      <c r="E189" s="164"/>
      <c r="F189" s="164"/>
      <c r="G189" s="164"/>
      <c r="H189" s="163"/>
      <c r="I189" s="163"/>
      <c r="J189" s="163"/>
      <c r="K189" s="167"/>
      <c r="L189" s="163"/>
      <c r="M189" s="193"/>
      <c r="N189" s="193"/>
      <c r="O189" s="194">
        <f t="shared" si="0"/>
        <v>0</v>
      </c>
      <c r="P189" s="164"/>
      <c r="Q189" s="163"/>
    </row>
    <row r="190" spans="1:17" s="61" customFormat="1" ht="15" customHeight="1" x14ac:dyDescent="0.2">
      <c r="A190" s="161"/>
      <c r="B190" s="162"/>
      <c r="C190" s="163"/>
      <c r="D190" s="163"/>
      <c r="E190" s="164"/>
      <c r="F190" s="164"/>
      <c r="G190" s="164"/>
      <c r="H190" s="163"/>
      <c r="I190" s="163"/>
      <c r="J190" s="163"/>
      <c r="K190" s="167"/>
      <c r="L190" s="163"/>
      <c r="M190" s="193"/>
      <c r="N190" s="193"/>
      <c r="O190" s="194">
        <f t="shared" si="0"/>
        <v>0</v>
      </c>
      <c r="P190" s="164"/>
      <c r="Q190" s="163"/>
    </row>
    <row r="191" spans="1:17" s="61" customFormat="1" ht="15" customHeight="1" x14ac:dyDescent="0.2">
      <c r="A191" s="161"/>
      <c r="B191" s="162"/>
      <c r="C191" s="163"/>
      <c r="D191" s="163"/>
      <c r="E191" s="164"/>
      <c r="F191" s="164"/>
      <c r="G191" s="164"/>
      <c r="H191" s="163"/>
      <c r="I191" s="163"/>
      <c r="J191" s="163"/>
      <c r="K191" s="167"/>
      <c r="L191" s="163"/>
      <c r="M191" s="193"/>
      <c r="N191" s="193"/>
      <c r="O191" s="194">
        <f t="shared" si="0"/>
        <v>0</v>
      </c>
      <c r="P191" s="164"/>
      <c r="Q191" s="163"/>
    </row>
    <row r="192" spans="1:17" s="61" customFormat="1" ht="15" customHeight="1" x14ac:dyDescent="0.2">
      <c r="A192" s="161"/>
      <c r="B192" s="162"/>
      <c r="C192" s="163"/>
      <c r="D192" s="163"/>
      <c r="E192" s="164"/>
      <c r="F192" s="164"/>
      <c r="G192" s="164"/>
      <c r="H192" s="163"/>
      <c r="I192" s="163"/>
      <c r="J192" s="163"/>
      <c r="K192" s="167"/>
      <c r="L192" s="163"/>
      <c r="M192" s="193"/>
      <c r="N192" s="193"/>
      <c r="O192" s="194">
        <f t="shared" si="0"/>
        <v>0</v>
      </c>
      <c r="P192" s="164"/>
      <c r="Q192" s="163"/>
    </row>
    <row r="193" spans="1:17" s="61" customFormat="1" ht="15" customHeight="1" x14ac:dyDescent="0.2">
      <c r="A193" s="161"/>
      <c r="B193" s="162"/>
      <c r="C193" s="163"/>
      <c r="D193" s="163"/>
      <c r="E193" s="164"/>
      <c r="F193" s="164"/>
      <c r="G193" s="164"/>
      <c r="H193" s="163"/>
      <c r="I193" s="163"/>
      <c r="J193" s="163"/>
      <c r="K193" s="167"/>
      <c r="L193" s="163"/>
      <c r="M193" s="193"/>
      <c r="N193" s="193"/>
      <c r="O193" s="194">
        <f t="shared" si="0"/>
        <v>0</v>
      </c>
      <c r="P193" s="164"/>
      <c r="Q193" s="163"/>
    </row>
    <row r="194" spans="1:17" s="61" customFormat="1" ht="15" customHeight="1" x14ac:dyDescent="0.2">
      <c r="A194" s="161"/>
      <c r="B194" s="162"/>
      <c r="C194" s="163"/>
      <c r="D194" s="163"/>
      <c r="E194" s="164"/>
      <c r="F194" s="164"/>
      <c r="G194" s="164"/>
      <c r="H194" s="163"/>
      <c r="I194" s="163"/>
      <c r="J194" s="163"/>
      <c r="K194" s="167"/>
      <c r="L194" s="163"/>
      <c r="M194" s="193"/>
      <c r="N194" s="193"/>
      <c r="O194" s="194">
        <f t="shared" si="0"/>
        <v>0</v>
      </c>
      <c r="P194" s="164"/>
      <c r="Q194" s="163"/>
    </row>
    <row r="195" spans="1:17" s="61" customFormat="1" ht="15" customHeight="1" x14ac:dyDescent="0.2">
      <c r="A195" s="161"/>
      <c r="B195" s="162"/>
      <c r="C195" s="163"/>
      <c r="D195" s="163"/>
      <c r="E195" s="164"/>
      <c r="F195" s="164"/>
      <c r="G195" s="164"/>
      <c r="H195" s="163"/>
      <c r="I195" s="163"/>
      <c r="J195" s="163"/>
      <c r="K195" s="167"/>
      <c r="L195" s="163"/>
      <c r="M195" s="193"/>
      <c r="N195" s="193"/>
      <c r="O195" s="194">
        <f t="shared" si="0"/>
        <v>0</v>
      </c>
      <c r="P195" s="164"/>
      <c r="Q195" s="163"/>
    </row>
    <row r="196" spans="1:17" s="61" customFormat="1" ht="15" customHeight="1" x14ac:dyDescent="0.2">
      <c r="A196" s="161"/>
      <c r="B196" s="162"/>
      <c r="C196" s="163"/>
      <c r="D196" s="163"/>
      <c r="E196" s="164"/>
      <c r="F196" s="164"/>
      <c r="G196" s="164"/>
      <c r="H196" s="163"/>
      <c r="I196" s="163"/>
      <c r="J196" s="163"/>
      <c r="K196" s="167"/>
      <c r="L196" s="163"/>
      <c r="M196" s="193"/>
      <c r="N196" s="193"/>
      <c r="O196" s="194">
        <f t="shared" si="0"/>
        <v>0</v>
      </c>
      <c r="P196" s="164"/>
      <c r="Q196" s="163"/>
    </row>
    <row r="197" spans="1:17" s="61" customFormat="1" ht="15" customHeight="1" x14ac:dyDescent="0.2">
      <c r="A197" s="161"/>
      <c r="B197" s="162"/>
      <c r="C197" s="163"/>
      <c r="D197" s="163"/>
      <c r="E197" s="164"/>
      <c r="F197" s="164"/>
      <c r="G197" s="164"/>
      <c r="H197" s="163"/>
      <c r="I197" s="163"/>
      <c r="J197" s="163"/>
      <c r="K197" s="167"/>
      <c r="L197" s="163"/>
      <c r="M197" s="193"/>
      <c r="N197" s="193"/>
      <c r="O197" s="194">
        <f t="shared" si="0"/>
        <v>0</v>
      </c>
      <c r="P197" s="164"/>
      <c r="Q197" s="163"/>
    </row>
    <row r="198" spans="1:17" s="61" customFormat="1" ht="15" customHeight="1" x14ac:dyDescent="0.2">
      <c r="A198" s="161"/>
      <c r="B198" s="162"/>
      <c r="C198" s="163"/>
      <c r="D198" s="163"/>
      <c r="E198" s="164"/>
      <c r="F198" s="164"/>
      <c r="G198" s="164"/>
      <c r="H198" s="163"/>
      <c r="I198" s="163"/>
      <c r="J198" s="163"/>
      <c r="K198" s="167"/>
      <c r="L198" s="163"/>
      <c r="M198" s="193"/>
      <c r="N198" s="193"/>
      <c r="O198" s="194">
        <f t="shared" si="0"/>
        <v>0</v>
      </c>
      <c r="P198" s="164"/>
      <c r="Q198" s="163"/>
    </row>
    <row r="199" spans="1:17" s="61" customFormat="1" ht="15" customHeight="1" x14ac:dyDescent="0.2">
      <c r="A199" s="161"/>
      <c r="B199" s="162"/>
      <c r="C199" s="163"/>
      <c r="D199" s="163"/>
      <c r="E199" s="164"/>
      <c r="F199" s="164"/>
      <c r="G199" s="164"/>
      <c r="H199" s="163"/>
      <c r="I199" s="163"/>
      <c r="J199" s="163"/>
      <c r="K199" s="167"/>
      <c r="L199" s="163"/>
      <c r="M199" s="193"/>
      <c r="N199" s="193"/>
      <c r="O199" s="194">
        <f t="shared" si="0"/>
        <v>0</v>
      </c>
      <c r="P199" s="164"/>
      <c r="Q199" s="163"/>
    </row>
    <row r="200" spans="1:17" s="61" customFormat="1" ht="15" customHeight="1" x14ac:dyDescent="0.2">
      <c r="A200" s="161"/>
      <c r="B200" s="162"/>
      <c r="C200" s="163"/>
      <c r="D200" s="163"/>
      <c r="E200" s="164"/>
      <c r="F200" s="164"/>
      <c r="G200" s="164"/>
      <c r="H200" s="163"/>
      <c r="I200" s="163"/>
      <c r="J200" s="163"/>
      <c r="K200" s="167"/>
      <c r="L200" s="163"/>
      <c r="M200" s="193"/>
      <c r="N200" s="193"/>
      <c r="O200" s="194">
        <f t="shared" si="0"/>
        <v>0</v>
      </c>
      <c r="P200" s="164"/>
      <c r="Q200" s="163"/>
    </row>
    <row r="201" spans="1:17" s="61" customFormat="1" ht="15" customHeight="1" x14ac:dyDescent="0.2">
      <c r="A201" s="161"/>
      <c r="B201" s="162"/>
      <c r="C201" s="163"/>
      <c r="D201" s="163"/>
      <c r="E201" s="164"/>
      <c r="F201" s="164"/>
      <c r="G201" s="164"/>
      <c r="H201" s="163"/>
      <c r="I201" s="163"/>
      <c r="J201" s="163"/>
      <c r="K201" s="167"/>
      <c r="L201" s="163"/>
      <c r="M201" s="193"/>
      <c r="N201" s="193"/>
      <c r="O201" s="194">
        <f t="shared" si="0"/>
        <v>0</v>
      </c>
      <c r="P201" s="164"/>
      <c r="Q201" s="163"/>
    </row>
    <row r="202" spans="1:17" s="61" customFormat="1" ht="15" customHeight="1" x14ac:dyDescent="0.2">
      <c r="A202" s="161"/>
      <c r="B202" s="162"/>
      <c r="C202" s="163"/>
      <c r="D202" s="163"/>
      <c r="E202" s="164"/>
      <c r="F202" s="164"/>
      <c r="G202" s="164"/>
      <c r="H202" s="163"/>
      <c r="I202" s="163"/>
      <c r="J202" s="163"/>
      <c r="K202" s="167"/>
      <c r="L202" s="163"/>
      <c r="M202" s="193"/>
      <c r="N202" s="193"/>
      <c r="O202" s="194">
        <f t="shared" si="0"/>
        <v>0</v>
      </c>
      <c r="P202" s="164"/>
      <c r="Q202" s="163"/>
    </row>
    <row r="203" spans="1:17" s="61" customFormat="1" ht="15" customHeight="1" x14ac:dyDescent="0.2">
      <c r="A203" s="161"/>
      <c r="B203" s="162"/>
      <c r="C203" s="163"/>
      <c r="D203" s="163"/>
      <c r="E203" s="164"/>
      <c r="F203" s="164"/>
      <c r="G203" s="164"/>
      <c r="H203" s="163"/>
      <c r="I203" s="163"/>
      <c r="J203" s="163"/>
      <c r="K203" s="167"/>
      <c r="L203" s="163"/>
      <c r="M203" s="193"/>
      <c r="N203" s="193"/>
      <c r="O203" s="194">
        <f t="shared" si="0"/>
        <v>0</v>
      </c>
      <c r="P203" s="164"/>
      <c r="Q203" s="163"/>
    </row>
    <row r="204" spans="1:17" s="61" customFormat="1" ht="15" customHeight="1" x14ac:dyDescent="0.2">
      <c r="A204" s="161"/>
      <c r="B204" s="162"/>
      <c r="C204" s="163"/>
      <c r="D204" s="163"/>
      <c r="E204" s="164"/>
      <c r="F204" s="164"/>
      <c r="G204" s="164"/>
      <c r="H204" s="163"/>
      <c r="I204" s="163"/>
      <c r="J204" s="163"/>
      <c r="K204" s="167"/>
      <c r="L204" s="163"/>
      <c r="M204" s="193"/>
      <c r="N204" s="193"/>
      <c r="O204" s="194">
        <f t="shared" si="0"/>
        <v>0</v>
      </c>
      <c r="P204" s="164"/>
      <c r="Q204" s="163"/>
    </row>
    <row r="205" spans="1:17" s="61" customFormat="1" ht="15" customHeight="1" x14ac:dyDescent="0.2">
      <c r="A205" s="161"/>
      <c r="B205" s="162"/>
      <c r="C205" s="163"/>
      <c r="D205" s="163"/>
      <c r="E205" s="164"/>
      <c r="F205" s="164"/>
      <c r="G205" s="164"/>
      <c r="H205" s="163"/>
      <c r="I205" s="163"/>
      <c r="J205" s="163"/>
      <c r="K205" s="167"/>
      <c r="L205" s="163"/>
      <c r="M205" s="193"/>
      <c r="N205" s="193"/>
      <c r="O205" s="194">
        <f t="shared" si="0"/>
        <v>0</v>
      </c>
      <c r="P205" s="164"/>
      <c r="Q205" s="163"/>
    </row>
    <row r="206" spans="1:17" s="61" customFormat="1" ht="15" customHeight="1" x14ac:dyDescent="0.2">
      <c r="A206" s="161"/>
      <c r="B206" s="162"/>
      <c r="C206" s="163"/>
      <c r="D206" s="163"/>
      <c r="E206" s="164"/>
      <c r="F206" s="164"/>
      <c r="G206" s="164"/>
      <c r="H206" s="163"/>
      <c r="I206" s="163"/>
      <c r="J206" s="163"/>
      <c r="K206" s="167"/>
      <c r="L206" s="163"/>
      <c r="M206" s="193"/>
      <c r="N206" s="193"/>
      <c r="O206" s="194">
        <f t="shared" si="0"/>
        <v>0</v>
      </c>
      <c r="P206" s="164"/>
      <c r="Q206" s="163"/>
    </row>
    <row r="207" spans="1:17" s="61" customFormat="1" ht="15" customHeight="1" x14ac:dyDescent="0.2">
      <c r="A207" s="168"/>
      <c r="B207" s="169"/>
      <c r="C207" s="170"/>
      <c r="D207" s="170"/>
      <c r="E207" s="171"/>
      <c r="F207" s="171"/>
      <c r="G207" s="171"/>
      <c r="H207" s="170"/>
      <c r="I207" s="170"/>
      <c r="J207" s="170"/>
      <c r="K207" s="172"/>
      <c r="L207" s="170"/>
      <c r="M207" s="195"/>
      <c r="N207" s="195"/>
      <c r="O207" s="194">
        <f t="shared" si="0"/>
        <v>0</v>
      </c>
      <c r="P207" s="171"/>
      <c r="Q207" s="170"/>
    </row>
    <row r="208" spans="1:17" s="61" customFormat="1" ht="15" customHeight="1" x14ac:dyDescent="0.2">
      <c r="A208" s="161"/>
      <c r="B208" s="161"/>
      <c r="C208" s="173"/>
      <c r="D208" s="174"/>
      <c r="E208" s="174"/>
      <c r="F208" s="161"/>
      <c r="G208" s="161"/>
      <c r="H208" s="161"/>
      <c r="I208" s="161"/>
      <c r="J208" s="161"/>
      <c r="K208" s="175"/>
      <c r="L208" s="174"/>
      <c r="M208" s="193"/>
      <c r="N208" s="193"/>
      <c r="O208" s="194">
        <f t="shared" si="0"/>
        <v>0</v>
      </c>
      <c r="P208" s="161"/>
      <c r="Q208" s="161"/>
    </row>
  </sheetData>
  <sheetProtection selectLockedCells="1"/>
  <mergeCells count="8">
    <mergeCell ref="A3:C4"/>
    <mergeCell ref="D3:H4"/>
    <mergeCell ref="P3:P6"/>
    <mergeCell ref="Q3:Q6"/>
    <mergeCell ref="L5:L6"/>
    <mergeCell ref="M5:M6"/>
    <mergeCell ref="N5:N6"/>
    <mergeCell ref="O5:O6"/>
  </mergeCells>
  <dataValidations count="1">
    <dataValidation type="list" allowBlank="1" showInputMessage="1" showErrorMessage="1" promptTitle="Wind Resistive" prompt="Enter Yes if the building is rated as wind resistive or semi-wind resistive.  Leave blank if it does not have this rating." sqref="L208" xr:uid="{0BB425BD-6846-451D-9F6F-A75EA40E20A4}">
      <formula1>"Yes"</formula1>
    </dataValidation>
  </dataValidations>
  <pageMargins left="0.25" right="0.25" top="0.25131944444444398" bottom="0.75" header="0.3" footer="0.3"/>
  <pageSetup scale="66" fitToHeight="0" orientation="landscape" r:id="rId1"/>
  <headerFooter>
    <oddFooter>&amp;R&amp;P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15A222C9-3A22-45CD-97B2-0BD3E0357DF7}">
            <xm:f>Gen!$E$34='Data Validation'!$I$5</xm:f>
            <x14:dxf>
              <font>
                <color theme="0" tint="-4.9989318521683403E-2"/>
              </font>
              <fill>
                <patternFill>
                  <bgColor theme="0" tint="-4.9989318521683403E-2"/>
                </patternFill>
              </fill>
              <border>
                <left/>
                <right/>
                <top/>
                <bottom/>
                <vertical/>
                <horizontal/>
              </border>
            </x14:dxf>
          </x14:cfRule>
          <xm:sqref>F2 A3 D3 P3:Q3 A5:O5 B6:K6 A7:Q208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3F3DC-071F-42E9-9323-B096EC432A5D}">
  <sheetPr codeName="Sheet16">
    <tabColor theme="1"/>
  </sheetPr>
  <dimension ref="A2:O83"/>
  <sheetViews>
    <sheetView topLeftCell="B1" workbookViewId="0">
      <selection activeCell="A66" sqref="A66:XFD66"/>
    </sheetView>
  </sheetViews>
  <sheetFormatPr defaultRowHeight="12.75" x14ac:dyDescent="0.2"/>
  <cols>
    <col min="3" max="3" width="26.85546875" bestFit="1" customWidth="1"/>
    <col min="4" max="4" width="10.140625" customWidth="1"/>
    <col min="5" max="5" width="25.5703125" customWidth="1"/>
    <col min="6" max="6" width="7" customWidth="1"/>
    <col min="7" max="7" width="25.140625" bestFit="1" customWidth="1"/>
    <col min="9" max="9" width="26.85546875" bestFit="1" customWidth="1"/>
    <col min="11" max="11" width="25.42578125" bestFit="1" customWidth="1"/>
    <col min="13" max="13" width="29.140625" bestFit="1" customWidth="1"/>
    <col min="14" max="14" width="5.140625" customWidth="1"/>
    <col min="15" max="15" width="23.5703125" customWidth="1"/>
  </cols>
  <sheetData>
    <row r="2" spans="1:15" ht="12.6" customHeight="1" x14ac:dyDescent="0.2">
      <c r="A2">
        <v>2024</v>
      </c>
      <c r="C2" s="21" t="s">
        <v>182</v>
      </c>
      <c r="D2" s="594" t="s">
        <v>322</v>
      </c>
      <c r="E2" s="595"/>
      <c r="G2" t="s">
        <v>180</v>
      </c>
      <c r="I2" s="6" t="s">
        <v>179</v>
      </c>
      <c r="K2" s="6" t="s">
        <v>225</v>
      </c>
      <c r="L2" s="6" t="s">
        <v>212</v>
      </c>
      <c r="M2" t="s">
        <v>211</v>
      </c>
    </row>
    <row r="3" spans="1:15" ht="15.6" customHeight="1" x14ac:dyDescent="0.2">
      <c r="A3">
        <v>2023</v>
      </c>
      <c r="C3" s="21" t="s">
        <v>195</v>
      </c>
      <c r="D3" s="13"/>
      <c r="G3" t="s">
        <v>181</v>
      </c>
      <c r="K3" s="46" t="s">
        <v>220</v>
      </c>
    </row>
    <row r="4" spans="1:15" x14ac:dyDescent="0.2">
      <c r="A4">
        <v>2022</v>
      </c>
      <c r="G4" s="6"/>
      <c r="I4" s="1" t="s">
        <v>322</v>
      </c>
    </row>
    <row r="5" spans="1:15" x14ac:dyDescent="0.2">
      <c r="A5">
        <v>2021</v>
      </c>
      <c r="H5" s="6" t="s">
        <v>191</v>
      </c>
      <c r="I5" s="1" t="s">
        <v>323</v>
      </c>
      <c r="J5" s="6" t="s">
        <v>265</v>
      </c>
      <c r="K5" s="46" t="s">
        <v>264</v>
      </c>
    </row>
    <row r="6" spans="1:15" x14ac:dyDescent="0.2">
      <c r="A6">
        <v>2020</v>
      </c>
      <c r="C6" s="6" t="s">
        <v>185</v>
      </c>
      <c r="I6" s="6"/>
      <c r="K6" t="s">
        <v>246</v>
      </c>
    </row>
    <row r="7" spans="1:15" x14ac:dyDescent="0.2">
      <c r="A7">
        <v>2019</v>
      </c>
      <c r="C7" s="6" t="s">
        <v>186</v>
      </c>
      <c r="E7" s="6" t="s">
        <v>188</v>
      </c>
    </row>
    <row r="8" spans="1:15" x14ac:dyDescent="0.2">
      <c r="A8">
        <v>2018</v>
      </c>
      <c r="C8" s="6" t="s">
        <v>115</v>
      </c>
      <c r="E8" s="6" t="s">
        <v>184</v>
      </c>
      <c r="K8" t="s">
        <v>295</v>
      </c>
    </row>
    <row r="9" spans="1:15" x14ac:dyDescent="0.2">
      <c r="A9">
        <v>2017</v>
      </c>
      <c r="C9" s="6" t="s">
        <v>187</v>
      </c>
      <c r="E9" s="6" t="s">
        <v>188</v>
      </c>
      <c r="I9" s="14" t="s">
        <v>232</v>
      </c>
      <c r="K9" s="6" t="s">
        <v>296</v>
      </c>
    </row>
    <row r="10" spans="1:15" x14ac:dyDescent="0.2">
      <c r="A10">
        <v>2016</v>
      </c>
      <c r="C10" s="6" t="s">
        <v>189</v>
      </c>
      <c r="E10" s="6" t="s">
        <v>190</v>
      </c>
      <c r="I10" s="16" t="s">
        <v>28</v>
      </c>
      <c r="K10" t="s">
        <v>297</v>
      </c>
    </row>
    <row r="11" spans="1:15" ht="18" x14ac:dyDescent="0.25">
      <c r="A11">
        <v>2015</v>
      </c>
      <c r="C11" s="70" t="s">
        <v>302</v>
      </c>
      <c r="I11" s="240">
        <v>10000</v>
      </c>
      <c r="K11" t="s">
        <v>233</v>
      </c>
    </row>
    <row r="12" spans="1:15" x14ac:dyDescent="0.2">
      <c r="A12">
        <v>2014</v>
      </c>
      <c r="C12" s="6" t="s">
        <v>311</v>
      </c>
      <c r="G12" s="6" t="s">
        <v>228</v>
      </c>
      <c r="I12" s="240">
        <v>15000</v>
      </c>
      <c r="K12" t="s">
        <v>234</v>
      </c>
      <c r="O12" s="1" t="s">
        <v>50</v>
      </c>
    </row>
    <row r="13" spans="1:15" x14ac:dyDescent="0.2">
      <c r="A13">
        <v>2013</v>
      </c>
      <c r="C13" s="6" t="s">
        <v>312</v>
      </c>
      <c r="I13" s="240">
        <v>20000</v>
      </c>
      <c r="K13" t="s">
        <v>235</v>
      </c>
      <c r="M13" s="6" t="s">
        <v>247</v>
      </c>
      <c r="O13" s="57"/>
    </row>
    <row r="14" spans="1:15" x14ac:dyDescent="0.2">
      <c r="A14">
        <v>2012</v>
      </c>
      <c r="C14" s="6" t="s">
        <v>313</v>
      </c>
      <c r="G14" s="6" t="s">
        <v>229</v>
      </c>
      <c r="I14" s="240">
        <v>25000</v>
      </c>
      <c r="K14" t="s">
        <v>236</v>
      </c>
      <c r="O14">
        <v>1000000</v>
      </c>
    </row>
    <row r="15" spans="1:15" x14ac:dyDescent="0.2">
      <c r="A15">
        <v>2011</v>
      </c>
      <c r="C15" s="6" t="s">
        <v>314</v>
      </c>
      <c r="G15" s="6" t="s">
        <v>230</v>
      </c>
      <c r="I15" s="240">
        <v>30000</v>
      </c>
      <c r="K15" t="s">
        <v>237</v>
      </c>
      <c r="M15">
        <v>1000000</v>
      </c>
      <c r="O15">
        <v>2000000</v>
      </c>
    </row>
    <row r="16" spans="1:15" ht="15.75" x14ac:dyDescent="0.25">
      <c r="A16">
        <v>2010</v>
      </c>
      <c r="C16" s="2" t="s">
        <v>2</v>
      </c>
      <c r="G16" s="6" t="s">
        <v>231</v>
      </c>
      <c r="I16" s="240">
        <v>40000</v>
      </c>
      <c r="K16" t="s">
        <v>238</v>
      </c>
      <c r="M16">
        <v>2000000</v>
      </c>
      <c r="O16">
        <v>3000000</v>
      </c>
    </row>
    <row r="17" spans="1:15" x14ac:dyDescent="0.2">
      <c r="A17">
        <v>2009</v>
      </c>
      <c r="C17" s="18" t="s">
        <v>27</v>
      </c>
      <c r="G17" s="6" t="s">
        <v>251</v>
      </c>
      <c r="I17" s="240">
        <v>50000</v>
      </c>
      <c r="K17" t="s">
        <v>239</v>
      </c>
      <c r="O17">
        <v>4000000</v>
      </c>
    </row>
    <row r="18" spans="1:15" x14ac:dyDescent="0.2">
      <c r="A18">
        <v>2008</v>
      </c>
      <c r="E18" s="6" t="s">
        <v>209</v>
      </c>
      <c r="I18" s="240">
        <v>60000</v>
      </c>
      <c r="K18" t="s">
        <v>240</v>
      </c>
      <c r="M18" s="6" t="s">
        <v>32</v>
      </c>
      <c r="O18">
        <v>5000000</v>
      </c>
    </row>
    <row r="19" spans="1:15" x14ac:dyDescent="0.2">
      <c r="A19">
        <v>2007</v>
      </c>
      <c r="C19" s="19">
        <v>0.01</v>
      </c>
      <c r="E19" s="6" t="s">
        <v>210</v>
      </c>
      <c r="I19" s="240">
        <v>70000</v>
      </c>
      <c r="K19" t="s">
        <v>241</v>
      </c>
      <c r="O19">
        <v>6000000</v>
      </c>
    </row>
    <row r="20" spans="1:15" x14ac:dyDescent="0.2">
      <c r="A20">
        <v>2006</v>
      </c>
      <c r="C20" s="19">
        <v>0.02</v>
      </c>
      <c r="I20" s="240">
        <v>75000</v>
      </c>
      <c r="K20" t="s">
        <v>242</v>
      </c>
      <c r="M20" s="6" t="s">
        <v>41</v>
      </c>
      <c r="O20">
        <v>7000000</v>
      </c>
    </row>
    <row r="21" spans="1:15" x14ac:dyDescent="0.2">
      <c r="A21">
        <v>2005</v>
      </c>
      <c r="C21" s="19">
        <v>0.03</v>
      </c>
      <c r="I21" s="240">
        <v>80000</v>
      </c>
      <c r="K21" t="s">
        <v>243</v>
      </c>
      <c r="M21">
        <v>500000</v>
      </c>
      <c r="O21">
        <v>8000000</v>
      </c>
    </row>
    <row r="22" spans="1:15" x14ac:dyDescent="0.2">
      <c r="C22" s="19">
        <v>0.04</v>
      </c>
      <c r="I22" s="240">
        <v>90000</v>
      </c>
      <c r="K22" t="s">
        <v>244</v>
      </c>
      <c r="M22">
        <v>1000000</v>
      </c>
      <c r="O22">
        <v>9000000</v>
      </c>
    </row>
    <row r="23" spans="1:15" x14ac:dyDescent="0.2">
      <c r="C23" s="20">
        <v>0.05</v>
      </c>
      <c r="I23" s="241">
        <v>100000</v>
      </c>
      <c r="K23" t="s">
        <v>245</v>
      </c>
    </row>
    <row r="24" spans="1:15" x14ac:dyDescent="0.2">
      <c r="O24" s="6" t="s">
        <v>255</v>
      </c>
    </row>
    <row r="25" spans="1:15" x14ac:dyDescent="0.2">
      <c r="C25" t="s">
        <v>3</v>
      </c>
      <c r="E25" s="14" t="s">
        <v>83</v>
      </c>
      <c r="G25" s="14" t="s">
        <v>84</v>
      </c>
      <c r="I25" s="14" t="s">
        <v>85</v>
      </c>
      <c r="K25" s="14" t="s">
        <v>86</v>
      </c>
      <c r="M25" s="14" t="s">
        <v>87</v>
      </c>
    </row>
    <row r="26" spans="1:15" x14ac:dyDescent="0.2">
      <c r="I26" s="16"/>
      <c r="K26" s="16"/>
      <c r="M26" s="16"/>
      <c r="O26">
        <v>0</v>
      </c>
    </row>
    <row r="27" spans="1:15" x14ac:dyDescent="0.2">
      <c r="E27" s="15">
        <v>0</v>
      </c>
      <c r="G27" s="16">
        <v>0</v>
      </c>
      <c r="I27" s="15" t="s">
        <v>193</v>
      </c>
      <c r="K27" s="15" t="s">
        <v>183</v>
      </c>
      <c r="M27" s="25">
        <v>250</v>
      </c>
      <c r="O27">
        <v>250</v>
      </c>
    </row>
    <row r="28" spans="1:15" x14ac:dyDescent="0.2">
      <c r="A28">
        <v>2025</v>
      </c>
      <c r="E28" s="15" t="s">
        <v>192</v>
      </c>
      <c r="G28" s="15" t="s">
        <v>183</v>
      </c>
      <c r="I28" s="11" t="s">
        <v>194</v>
      </c>
      <c r="K28" s="16">
        <v>50000</v>
      </c>
      <c r="M28" s="16">
        <v>500</v>
      </c>
      <c r="O28">
        <v>500</v>
      </c>
    </row>
    <row r="29" spans="1:15" x14ac:dyDescent="0.2">
      <c r="A29">
        <v>2024</v>
      </c>
      <c r="E29" s="16">
        <v>500000</v>
      </c>
      <c r="G29" s="16">
        <v>1000</v>
      </c>
      <c r="K29" s="17">
        <v>100000</v>
      </c>
      <c r="M29" s="16">
        <v>1000</v>
      </c>
      <c r="O29">
        <v>1000</v>
      </c>
    </row>
    <row r="30" spans="1:15" x14ac:dyDescent="0.2">
      <c r="A30">
        <v>2023</v>
      </c>
      <c r="E30" s="17">
        <v>1000000</v>
      </c>
      <c r="G30" s="16">
        <v>2500</v>
      </c>
      <c r="M30" s="17">
        <v>2500</v>
      </c>
      <c r="O30">
        <v>2000</v>
      </c>
    </row>
    <row r="31" spans="1:15" x14ac:dyDescent="0.2">
      <c r="A31">
        <v>2022</v>
      </c>
      <c r="G31" s="17">
        <v>5000</v>
      </c>
      <c r="O31">
        <v>2500</v>
      </c>
    </row>
    <row r="32" spans="1:15" x14ac:dyDescent="0.2">
      <c r="A32">
        <v>2021</v>
      </c>
      <c r="O32">
        <v>5000</v>
      </c>
    </row>
    <row r="33" spans="1:15" x14ac:dyDescent="0.2">
      <c r="A33">
        <v>2020</v>
      </c>
      <c r="O33">
        <v>10000</v>
      </c>
    </row>
    <row r="34" spans="1:15" ht="15.75" x14ac:dyDescent="0.25">
      <c r="A34">
        <v>2019</v>
      </c>
      <c r="C34" s="2" t="s">
        <v>34</v>
      </c>
      <c r="O34">
        <v>25000</v>
      </c>
    </row>
    <row r="35" spans="1:15" x14ac:dyDescent="0.2">
      <c r="A35">
        <v>2018</v>
      </c>
      <c r="O35">
        <v>50000</v>
      </c>
    </row>
    <row r="36" spans="1:15" ht="26.25" x14ac:dyDescent="0.25">
      <c r="A36">
        <v>2017</v>
      </c>
      <c r="B36">
        <v>1</v>
      </c>
      <c r="C36" s="27" t="s">
        <v>88</v>
      </c>
      <c r="E36" s="18" t="s">
        <v>196</v>
      </c>
      <c r="G36" s="18" t="s">
        <v>26</v>
      </c>
      <c r="I36" s="18" t="s">
        <v>27</v>
      </c>
      <c r="K36" s="2" t="s">
        <v>2</v>
      </c>
    </row>
    <row r="37" spans="1:15" x14ac:dyDescent="0.2">
      <c r="A37">
        <v>2016</v>
      </c>
      <c r="C37" s="28"/>
      <c r="E37" s="16"/>
      <c r="I37" s="56"/>
      <c r="K37" s="6" t="s">
        <v>248</v>
      </c>
      <c r="M37" s="6" t="s">
        <v>249</v>
      </c>
    </row>
    <row r="38" spans="1:15" x14ac:dyDescent="0.2">
      <c r="A38">
        <v>2015</v>
      </c>
      <c r="C38" s="28">
        <v>1</v>
      </c>
      <c r="E38" s="15" t="s">
        <v>197</v>
      </c>
      <c r="G38" s="30">
        <v>10000</v>
      </c>
      <c r="I38" s="16">
        <v>1000</v>
      </c>
    </row>
    <row r="39" spans="1:15" x14ac:dyDescent="0.2">
      <c r="A39">
        <v>2014</v>
      </c>
      <c r="C39" s="28">
        <v>2</v>
      </c>
      <c r="E39" s="15" t="s">
        <v>198</v>
      </c>
      <c r="G39" s="30">
        <v>20000</v>
      </c>
      <c r="I39" s="16">
        <v>2500</v>
      </c>
      <c r="K39">
        <v>0</v>
      </c>
      <c r="M39">
        <v>1000000</v>
      </c>
    </row>
    <row r="40" spans="1:15" x14ac:dyDescent="0.2">
      <c r="A40">
        <v>2013</v>
      </c>
      <c r="C40" s="28">
        <v>3</v>
      </c>
      <c r="E40" s="15" t="s">
        <v>199</v>
      </c>
      <c r="G40" s="30">
        <v>25000</v>
      </c>
      <c r="I40" s="16">
        <v>10000</v>
      </c>
      <c r="K40">
        <v>250000</v>
      </c>
      <c r="M40">
        <v>2000000</v>
      </c>
    </row>
    <row r="41" spans="1:15" x14ac:dyDescent="0.2">
      <c r="A41">
        <v>2012</v>
      </c>
      <c r="C41" s="28">
        <v>4</v>
      </c>
      <c r="E41" s="15" t="s">
        <v>200</v>
      </c>
      <c r="G41" s="30">
        <v>50000</v>
      </c>
      <c r="I41" s="17">
        <v>25000</v>
      </c>
      <c r="K41">
        <v>500000</v>
      </c>
      <c r="M41" s="6" t="s">
        <v>183</v>
      </c>
    </row>
    <row r="42" spans="1:15" x14ac:dyDescent="0.2">
      <c r="A42">
        <v>2011</v>
      </c>
      <c r="C42" s="51" t="s">
        <v>256</v>
      </c>
      <c r="E42" s="11" t="s">
        <v>201</v>
      </c>
      <c r="G42" s="30">
        <v>75000</v>
      </c>
      <c r="K42">
        <v>1000000</v>
      </c>
    </row>
    <row r="43" spans="1:15" x14ac:dyDescent="0.2">
      <c r="A43">
        <v>2010</v>
      </c>
      <c r="G43" s="30">
        <v>100000</v>
      </c>
      <c r="K43">
        <v>2000000</v>
      </c>
    </row>
    <row r="44" spans="1:15" x14ac:dyDescent="0.2">
      <c r="A44">
        <v>2009</v>
      </c>
      <c r="G44" s="30">
        <v>250000</v>
      </c>
      <c r="M44" s="6" t="s">
        <v>27</v>
      </c>
    </row>
    <row r="45" spans="1:15" x14ac:dyDescent="0.2">
      <c r="A45">
        <v>2008</v>
      </c>
      <c r="G45" s="31">
        <v>500000</v>
      </c>
    </row>
    <row r="46" spans="1:15" x14ac:dyDescent="0.2">
      <c r="A46">
        <v>2007</v>
      </c>
      <c r="M46">
        <v>100000</v>
      </c>
    </row>
    <row r="47" spans="1:15" x14ac:dyDescent="0.2">
      <c r="A47">
        <v>2006</v>
      </c>
      <c r="M47" s="6" t="s">
        <v>183</v>
      </c>
    </row>
    <row r="48" spans="1:15" x14ac:dyDescent="0.2">
      <c r="A48">
        <v>2005</v>
      </c>
    </row>
    <row r="49" spans="3:11" ht="15.75" x14ac:dyDescent="0.25">
      <c r="C49" s="2" t="s">
        <v>31</v>
      </c>
    </row>
    <row r="50" spans="3:11" x14ac:dyDescent="0.2">
      <c r="C50" s="18" t="s">
        <v>27</v>
      </c>
      <c r="E50" s="14" t="s">
        <v>64</v>
      </c>
      <c r="I50" s="6" t="s">
        <v>259</v>
      </c>
      <c r="K50" s="6" t="s">
        <v>329</v>
      </c>
    </row>
    <row r="51" spans="3:11" x14ac:dyDescent="0.2">
      <c r="C51" s="16"/>
      <c r="E51" s="16"/>
    </row>
    <row r="52" spans="3:11" x14ac:dyDescent="0.2">
      <c r="C52" s="16">
        <v>0</v>
      </c>
      <c r="E52" s="16">
        <v>0</v>
      </c>
      <c r="I52" s="6" t="s">
        <v>322</v>
      </c>
      <c r="K52" s="6" t="s">
        <v>330</v>
      </c>
    </row>
    <row r="53" spans="3:11" x14ac:dyDescent="0.2">
      <c r="C53" s="16">
        <v>1000</v>
      </c>
      <c r="E53" s="16">
        <v>500</v>
      </c>
      <c r="I53" s="6" t="s">
        <v>260</v>
      </c>
      <c r="K53" s="6" t="s">
        <v>331</v>
      </c>
    </row>
    <row r="54" spans="3:11" x14ac:dyDescent="0.2">
      <c r="C54" s="16">
        <v>2500</v>
      </c>
      <c r="E54" s="16">
        <v>1000</v>
      </c>
      <c r="K54" s="6" t="s">
        <v>323</v>
      </c>
    </row>
    <row r="55" spans="3:11" x14ac:dyDescent="0.2">
      <c r="C55" s="16">
        <v>10000</v>
      </c>
      <c r="E55" s="16">
        <v>2000</v>
      </c>
    </row>
    <row r="56" spans="3:11" x14ac:dyDescent="0.2">
      <c r="C56" s="16">
        <v>25000</v>
      </c>
      <c r="E56" s="16">
        <v>2500</v>
      </c>
      <c r="K56" s="267" t="s">
        <v>375</v>
      </c>
    </row>
    <row r="57" spans="3:11" x14ac:dyDescent="0.2">
      <c r="C57" s="17">
        <v>50000</v>
      </c>
      <c r="E57" s="17">
        <v>5000</v>
      </c>
      <c r="K57" s="16"/>
    </row>
    <row r="58" spans="3:11" x14ac:dyDescent="0.2">
      <c r="C58" s="6" t="s">
        <v>201</v>
      </c>
      <c r="E58" s="6" t="s">
        <v>201</v>
      </c>
      <c r="K58" s="15" t="s">
        <v>376</v>
      </c>
    </row>
    <row r="59" spans="3:11" x14ac:dyDescent="0.2">
      <c r="K59" s="15" t="s">
        <v>377</v>
      </c>
    </row>
    <row r="60" spans="3:11" ht="15.75" x14ac:dyDescent="0.25">
      <c r="C60" s="2" t="s">
        <v>108</v>
      </c>
      <c r="K60" s="11" t="s">
        <v>378</v>
      </c>
    </row>
    <row r="61" spans="3:11" ht="14.25" x14ac:dyDescent="0.2">
      <c r="C61" s="14"/>
      <c r="E61" s="14" t="s">
        <v>131</v>
      </c>
      <c r="I61" s="257" t="s">
        <v>35</v>
      </c>
    </row>
    <row r="62" spans="3:11" x14ac:dyDescent="0.2">
      <c r="C62" s="16"/>
      <c r="E62" s="16"/>
      <c r="I62" s="16"/>
    </row>
    <row r="63" spans="3:11" x14ac:dyDescent="0.2">
      <c r="C63" s="16" t="s">
        <v>118</v>
      </c>
      <c r="E63" s="15" t="s">
        <v>398</v>
      </c>
      <c r="I63" s="15" t="s">
        <v>370</v>
      </c>
    </row>
    <row r="64" spans="3:11" x14ac:dyDescent="0.2">
      <c r="C64" s="16" t="s">
        <v>119</v>
      </c>
      <c r="E64" s="15" t="s">
        <v>399</v>
      </c>
      <c r="I64" s="15" t="s">
        <v>371</v>
      </c>
    </row>
    <row r="65" spans="3:9" x14ac:dyDescent="0.2">
      <c r="C65" s="15" t="s">
        <v>221</v>
      </c>
      <c r="E65" s="15" t="s">
        <v>400</v>
      </c>
      <c r="I65" s="6" t="s">
        <v>405</v>
      </c>
    </row>
    <row r="66" spans="3:9" x14ac:dyDescent="0.2">
      <c r="C66" s="15" t="s">
        <v>222</v>
      </c>
      <c r="E66" s="11" t="s">
        <v>401</v>
      </c>
      <c r="I66" s="11" t="s">
        <v>323</v>
      </c>
    </row>
    <row r="67" spans="3:9" x14ac:dyDescent="0.2">
      <c r="C67" s="17" t="s">
        <v>120</v>
      </c>
      <c r="E67" s="6"/>
    </row>
    <row r="70" spans="3:9" ht="15.75" x14ac:dyDescent="0.25">
      <c r="C70" s="2" t="s">
        <v>224</v>
      </c>
    </row>
    <row r="71" spans="3:9" x14ac:dyDescent="0.2">
      <c r="C71" t="s">
        <v>106</v>
      </c>
    </row>
    <row r="73" spans="3:9" x14ac:dyDescent="0.2">
      <c r="C73" s="6" t="s">
        <v>333</v>
      </c>
    </row>
    <row r="74" spans="3:9" x14ac:dyDescent="0.2">
      <c r="C74" s="6" t="s">
        <v>334</v>
      </c>
    </row>
    <row r="76" spans="3:9" x14ac:dyDescent="0.2">
      <c r="C76" s="18" t="s">
        <v>27</v>
      </c>
    </row>
    <row r="77" spans="3:9" x14ac:dyDescent="0.2">
      <c r="C77" s="16"/>
    </row>
    <row r="78" spans="3:9" x14ac:dyDescent="0.2">
      <c r="C78" s="16"/>
      <c r="E78" s="6" t="s">
        <v>357</v>
      </c>
    </row>
    <row r="79" spans="3:9" x14ac:dyDescent="0.2">
      <c r="C79" s="16">
        <v>2500</v>
      </c>
      <c r="E79" s="6" t="s">
        <v>358</v>
      </c>
    </row>
    <row r="80" spans="3:9" x14ac:dyDescent="0.2">
      <c r="C80">
        <v>5000</v>
      </c>
      <c r="E80" s="6" t="s">
        <v>359</v>
      </c>
    </row>
    <row r="81" spans="3:3" x14ac:dyDescent="0.2">
      <c r="C81" s="16">
        <v>10000</v>
      </c>
    </row>
    <row r="82" spans="3:3" x14ac:dyDescent="0.2">
      <c r="C82" s="16">
        <v>25000</v>
      </c>
    </row>
    <row r="83" spans="3:3" x14ac:dyDescent="0.2">
      <c r="C83" s="17">
        <v>50000</v>
      </c>
    </row>
  </sheetData>
  <mergeCells count="1">
    <mergeCell ref="D2:E2"/>
  </mergeCells>
  <conditionalFormatting sqref="D2">
    <cfRule type="containsBlanks" dxfId="3" priority="8">
      <formula>LEN(TRIM(D2))=0</formula>
    </cfRule>
  </conditionalFormatting>
  <conditionalFormatting sqref="D3 D2:E2">
    <cfRule type="containsText" dxfId="2" priority="6" operator="containsText" text="Y">
      <formula>NOT(ISERROR(SEARCH("Y",D2)))</formula>
    </cfRule>
  </conditionalFormatting>
  <conditionalFormatting sqref="D3">
    <cfRule type="containsBlanks" dxfId="1" priority="3">
      <formula>LEN(TRIM(D3))=0</formula>
    </cfRule>
  </conditionalFormatting>
  <conditionalFormatting sqref="D2:E2 D3">
    <cfRule type="containsText" dxfId="0" priority="7" operator="containsText" text="N">
      <formula>NOT(ISERROR(SEARCH("N",D2)))</formula>
    </cfRule>
  </conditionalFormatting>
  <dataValidations count="1">
    <dataValidation type="list" allowBlank="1" showInputMessage="1" showErrorMessage="1" sqref="D2:D3" xr:uid="{0A05E4AE-B7B3-436E-9788-FE9FD3A70120}">
      <formula1>$I$3:$I$5</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7753886BC75F42953EABDEA512D3F0" ma:contentTypeVersion="17" ma:contentTypeDescription="Create a new document." ma:contentTypeScope="" ma:versionID="29660026df9768d3cefac1486724eac4">
  <xsd:schema xmlns:xsd="http://www.w3.org/2001/XMLSchema" xmlns:xs="http://www.w3.org/2001/XMLSchema" xmlns:p="http://schemas.microsoft.com/office/2006/metadata/properties" xmlns:ns2="87dc72e2-2496-4609-9f7f-3baad830f0f5" xmlns:ns3="9e071d32-68c9-4c8d-bd88-80380b4e1bcb" xmlns:ns4="bfa5c5ab-40a2-4240-b7ef-afdaa971d3fb" targetNamespace="http://schemas.microsoft.com/office/2006/metadata/properties" ma:root="true" ma:fieldsID="0f0f320edcd3f2b1aed89e0a68ae402b" ns2:_="" ns3:_="" ns4:_="">
    <xsd:import namespace="87dc72e2-2496-4609-9f7f-3baad830f0f5"/>
    <xsd:import namespace="9e071d32-68c9-4c8d-bd88-80380b4e1bcb"/>
    <xsd:import namespace="bfa5c5ab-40a2-4240-b7ef-afdaa971d3f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lcf76f155ced4ddcb4097134ff3c332f" minOccurs="0"/>
                <xsd:element ref="ns4:TaxCatchAll" minOccurs="0"/>
                <xsd:element ref="ns2:MediaServiceOCR"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c72e2-2496-4609-9f7f-3baad830f0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c8cf1c0-73f6-4b47-a830-15ce2263149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071d32-68c9-4c8d-bd88-80380b4e1bc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a5c5ab-40a2-4240-b7ef-afdaa971d3f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1f69007-e415-40c7-b64b-32c5e1cd7943}" ma:internalName="TaxCatchAll" ma:showField="CatchAllData" ma:web="bfa5c5ab-40a2-4240-b7ef-afdaa971d3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fa5c5ab-40a2-4240-b7ef-afdaa971d3fb" xsi:nil="true"/>
    <lcf76f155ced4ddcb4097134ff3c332f xmlns="87dc72e2-2496-4609-9f7f-3baad830f0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AADDD9-4492-4CFE-9ABD-F358BF2625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c72e2-2496-4609-9f7f-3baad830f0f5"/>
    <ds:schemaRef ds:uri="9e071d32-68c9-4c8d-bd88-80380b4e1bcb"/>
    <ds:schemaRef ds:uri="bfa5c5ab-40a2-4240-b7ef-afdaa971d3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11C921-8302-4D83-8209-CFB2EBC09AEE}">
  <ds:schemaRefs>
    <ds:schemaRef ds:uri="http://schemas.microsoft.com/sharepoint/v3/contenttype/forms"/>
  </ds:schemaRefs>
</ds:datastoreItem>
</file>

<file path=customXml/itemProps3.xml><?xml version="1.0" encoding="utf-8"?>
<ds:datastoreItem xmlns:ds="http://schemas.openxmlformats.org/officeDocument/2006/customXml" ds:itemID="{CFCB4ACD-9A86-44E3-B6F2-F924EF094BBB}">
  <ds:schemaRefs>
    <ds:schemaRef ds:uri="87dc72e2-2496-4609-9f7f-3baad830f0f5"/>
    <ds:schemaRef ds:uri="http://purl.org/dc/elements/1.1/"/>
    <ds:schemaRef ds:uri="http://schemas.microsoft.com/office/2006/metadata/properties"/>
    <ds:schemaRef ds:uri="bfa5c5ab-40a2-4240-b7ef-afdaa971d3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e071d32-68c9-4c8d-bd88-80380b4e1bc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LEL Old</vt:lpstr>
      <vt:lpstr>Intro</vt:lpstr>
      <vt:lpstr>Gen</vt:lpstr>
      <vt:lpstr>LEL</vt:lpstr>
      <vt:lpstr>Arm-Ed</vt:lpstr>
      <vt:lpstr>Arm-Ed Old</vt:lpstr>
      <vt:lpstr>Auto SOV</vt:lpstr>
      <vt:lpstr>Prop SOV</vt:lpstr>
      <vt:lpstr>Data Validation</vt:lpstr>
      <vt:lpstr>Gen!Print_Area</vt:lpstr>
    </vt:vector>
  </TitlesOfParts>
  <Manager/>
  <Company>Downey Insurance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kwilliams</dc:creator>
  <cp:keywords/>
  <dc:description/>
  <cp:lastModifiedBy>Nick Gannon</cp:lastModifiedBy>
  <cp:revision/>
  <cp:lastPrinted>2025-05-08T16:49:46Z</cp:lastPrinted>
  <dcterms:created xsi:type="dcterms:W3CDTF">2008-01-08T20:20:31Z</dcterms:created>
  <dcterms:modified xsi:type="dcterms:W3CDTF">2025-05-19T19:12:03Z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0x0101002C7753886BC75F42953EABDEA512D3F0</vt:lpwstr>
  </property>
  <property fmtid="{D5CDD505-2E9C-101B-9397-08002B2CF9AE}" pid="3" name="MediaServiceImageTags">
    <vt:lpwstr/>
  </property>
</Properties>
</file>